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ummary " sheetId="1" r:id="rId1"/>
    <sheet name="Cleveland CR 18A" sheetId="2" r:id="rId2"/>
    <sheet name="Cleveland CR 18B" sheetId="3" r:id="rId3"/>
    <sheet name="Cleveland CR 19B" sheetId="4" r:id="rId4"/>
    <sheet name="Akron CR 530" sheetId="5" r:id="rId5"/>
    <sheet name="Cleveland CR 17A" sheetId="6" r:id="rId6"/>
    <sheet name="Project Info" sheetId="7" state="hidden" r:id="rId7"/>
    <sheet name="Cleveland CR 19A" sheetId="8" r:id="rId8"/>
    <sheet name="Cleveland CR 15A" sheetId="9" r:id="rId9"/>
    <sheet name="Cleveland CR 15B" sheetId="10" r:id="rId10"/>
    <sheet name="Clevleand CR 16A" sheetId="11" r:id="rId11"/>
  </sheets>
  <definedNames>
    <definedName name="_xlnm.Print_Area" localSheetId="4">'Akron CR 530'!$A$1:$H$77</definedName>
    <definedName name="_xlnm.Print_Area" localSheetId="5">'Cleveland CR 17A'!$A$1:$H$82</definedName>
    <definedName name="_xlnm.Print_Area" localSheetId="1">'Cleveland CR 18A'!$A$1:$H$81</definedName>
    <definedName name="_xlnm.Print_Area" localSheetId="2">'Cleveland CR 18B'!$A$1:$H$82</definedName>
    <definedName name="_xlnm.Print_Area" localSheetId="7">'Cleveland CR 19A'!$A$1:$H$81</definedName>
    <definedName name="_xlnm.Print_Area" localSheetId="3">'Cleveland CR 19B'!$A$1:$H$82</definedName>
  </definedNames>
  <calcPr fullCalcOnLoad="1"/>
</workbook>
</file>

<file path=xl/sharedStrings.xml><?xml version="1.0" encoding="utf-8"?>
<sst xmlns="http://schemas.openxmlformats.org/spreadsheetml/2006/main" count="1773" uniqueCount="167">
  <si>
    <t>Middle Atlantic PDT-2X1015T</t>
  </si>
  <si>
    <t>Power Distribution (2 circuit)</t>
  </si>
  <si>
    <t>JUD - Judge's Bench - plate, connections, wiring</t>
  </si>
  <si>
    <t>CLE - Clerk's Bench - plate, connections, wiring</t>
  </si>
  <si>
    <t>WIT - Witness location - plate, connections, wiring</t>
  </si>
  <si>
    <t>FL - Lectern location - plate, connections, wiring</t>
  </si>
  <si>
    <t>Power Distribution</t>
  </si>
  <si>
    <t>ETA PD11P</t>
  </si>
  <si>
    <t>QSC CX204V</t>
  </si>
  <si>
    <t xml:space="preserve">ETA PD11LVSP </t>
  </si>
  <si>
    <t>Court District</t>
  </si>
  <si>
    <t>PAED</t>
  </si>
  <si>
    <t>City, State</t>
  </si>
  <si>
    <t>Philadelphia, PA</t>
  </si>
  <si>
    <t>Task Order #</t>
  </si>
  <si>
    <t>Court Type</t>
  </si>
  <si>
    <t>USDC</t>
  </si>
  <si>
    <t>Number of Prosecution Attorney Tables</t>
  </si>
  <si>
    <t>Number of Defense Attorney Tables</t>
  </si>
  <si>
    <t>Courtroom(s)/Courthouse Name(s)</t>
  </si>
  <si>
    <t>08-PSx-xxx</t>
  </si>
  <si>
    <t>(USDC, USBC, USCA, County)</t>
  </si>
  <si>
    <t>City, State or County</t>
  </si>
  <si>
    <t>Draft or Final</t>
  </si>
  <si>
    <t>Version/Revision</t>
  </si>
  <si>
    <t>e.g., PAED</t>
  </si>
  <si>
    <t>to provide a complete &amp; operational system in accordance with section C of the solicitation, Specifications / (SOW)</t>
  </si>
  <si>
    <t>see details</t>
  </si>
  <si>
    <t>REP - Reporter location - connections, wiring</t>
  </si>
  <si>
    <t>2.01 ELECTRONIC SYSTEMS CABLING [BASE]</t>
  </si>
  <si>
    <t>ERK - Main Equipment Rack location - panel, connections, wiring</t>
  </si>
  <si>
    <t>5000-T</t>
  </si>
  <si>
    <t>all items not identified elsewhere in order to submit a complete price for everything that is in the SOW</t>
  </si>
  <si>
    <t>TRAVEL FOR</t>
  </si>
  <si>
    <t xml:space="preserve">TOTAL </t>
  </si>
  <si>
    <t>*Summary - Audio Video &amp; Court Technology Systems Installed*</t>
  </si>
  <si>
    <t>Definition: "Total Misc" refers to all other material not specified, but necessary for a complete and operational system.</t>
  </si>
  <si>
    <t>Definition: "Total Labor" refers to all labor costs associated with this project, including inspections, testing and coordination, submittals, &amp; warranties.</t>
  </si>
  <si>
    <t>Note that this Detailed Pricing Schedule does not fully represent the Proposal; see Solicitation, Specifications, Drawings and Installation Schedule</t>
  </si>
  <si>
    <t xml:space="preserve"> </t>
  </si>
  <si>
    <t>CLIN</t>
  </si>
  <si>
    <t>ITEM</t>
  </si>
  <si>
    <t>MAKE/MODEL</t>
  </si>
  <si>
    <t>OFFERED MAKE/MODEL</t>
  </si>
  <si>
    <t>QTY</t>
  </si>
  <si>
    <t>UNIT PRICE</t>
  </si>
  <si>
    <t>TOTAL PRICE</t>
  </si>
  <si>
    <t>Submittals, drawings, engineering</t>
  </si>
  <si>
    <t>MISC</t>
  </si>
  <si>
    <t>MISC PARTS, CONNECTORS, ETC.</t>
  </si>
  <si>
    <t>1000T</t>
  </si>
  <si>
    <t>Subtotal</t>
  </si>
  <si>
    <t>Total Labor</t>
  </si>
  <si>
    <t xml:space="preserve">all other equipment, parts, and miscellaneous items not identified or included in another CLIN, but necessary </t>
  </si>
  <si>
    <t>S - Speaker location - plate, connections, wiring</t>
  </si>
  <si>
    <t>COURTROOM 3A</t>
  </si>
  <si>
    <t>10-PS4-108</t>
  </si>
  <si>
    <t>FINAL</t>
  </si>
  <si>
    <t>Middle Atlantic</t>
  </si>
  <si>
    <t>Amplifier</t>
  </si>
  <si>
    <t>Volume control</t>
  </si>
  <si>
    <t>Roller truck (4 wheels)</t>
  </si>
  <si>
    <t>Extra panel mounting rail</t>
  </si>
  <si>
    <t>Blank panels</t>
  </si>
  <si>
    <t>Master switch</t>
  </si>
  <si>
    <t>Gefen USB 2.0 LR Port Extender</t>
  </si>
  <si>
    <t>Ceiling speaker/transformer/baffle (Chambers)</t>
  </si>
  <si>
    <t>2.02 PERMANENT AUDIO EQUIPMENT [BASE]</t>
  </si>
  <si>
    <t>16780 [25450]  ELECTRONIC SYSTEMS (AUDIO &amp; COURTROOM TECHNOLOGY SYSTEMS)</t>
  </si>
  <si>
    <t>TAB( TA1/TA2/TA3/TA4) - table - plate, connections, wiring</t>
  </si>
  <si>
    <t>Existing</t>
  </si>
  <si>
    <t>JM - Microphone location - plate, connections, wiring</t>
  </si>
  <si>
    <t>Ceiling speaker/transformer/baffle (Jury)</t>
  </si>
  <si>
    <t>FTR Reporter 6.0 GOLD</t>
  </si>
  <si>
    <t>FTR PSP-00199-GR60-0E</t>
  </si>
  <si>
    <t>Ceiling speakers/transformers/baffle(Well)</t>
  </si>
  <si>
    <t>Ceiling speakers/transformers/baffle(Gallery)</t>
  </si>
  <si>
    <t>Jury Rail Speaker (Jury)</t>
  </si>
  <si>
    <t>TesiraFORTE AVB VT</t>
  </si>
  <si>
    <t>Digital Audio Mixer (DSP 1, DSP2, DSP3)</t>
  </si>
  <si>
    <t>HC - Holding Cell location - plate, connections, wiring</t>
  </si>
  <si>
    <t>OUT - Chambers location - plate, connections, wiring</t>
  </si>
  <si>
    <t xml:space="preserve">AVB Network Switch </t>
  </si>
  <si>
    <t>MOTU AVB Switch</t>
  </si>
  <si>
    <t>4-Channel audio interface</t>
  </si>
  <si>
    <t>4-Channel access point</t>
  </si>
  <si>
    <t>Shure MXWAPT4</t>
  </si>
  <si>
    <t>4-Port charger</t>
  </si>
  <si>
    <t>Shure MXWNCS4</t>
  </si>
  <si>
    <t>BodyPack Transmitter</t>
  </si>
  <si>
    <t>Shure MXW2/SM58</t>
  </si>
  <si>
    <t>Handheld Transmitter</t>
  </si>
  <si>
    <t>Shure MXW1</t>
  </si>
  <si>
    <t xml:space="preserve">Two channel IR modulator </t>
  </si>
  <si>
    <t>Emiiter/ with power supply</t>
  </si>
  <si>
    <t>Emitter  bracket</t>
  </si>
  <si>
    <t>Unit charger w/power supply</t>
  </si>
  <si>
    <t>Middle Atlantic ERK-2725</t>
  </si>
  <si>
    <t xml:space="preserve">Audio Equipment Rack (27RU) </t>
  </si>
  <si>
    <t>Middle Atlantic CBS-ERK-25R</t>
  </si>
  <si>
    <t>Middle Atlantic ERK-RR27</t>
  </si>
  <si>
    <t>Headphone amplifier</t>
  </si>
  <si>
    <t>RDL ST-SH2</t>
  </si>
  <si>
    <t>Power supply</t>
  </si>
  <si>
    <t>RDL PS-24</t>
  </si>
  <si>
    <t>Audio distribution amplifier</t>
  </si>
  <si>
    <t>RDL RU-DA4D</t>
  </si>
  <si>
    <t>Mounting bracket</t>
  </si>
  <si>
    <t>RDLMB-1</t>
  </si>
  <si>
    <t>Evidence Rack locations- plate, connections, wiring</t>
  </si>
  <si>
    <t>Programing</t>
  </si>
  <si>
    <t>OFF. QTY</t>
  </si>
  <si>
    <t>Shure MXWANI4</t>
  </si>
  <si>
    <t>COURTROOM 18A</t>
  </si>
  <si>
    <t>COURTROOM 18B</t>
  </si>
  <si>
    <t>COURTROOM 19B</t>
  </si>
  <si>
    <t>COURTROOM 17A (OPTIONAL)</t>
  </si>
  <si>
    <t>Evidence Rack location (lower bench)- plate, connections, wiring</t>
  </si>
  <si>
    <t>S1 - EXISTING Column Speaker location - plate, connections, wiring</t>
  </si>
  <si>
    <t xml:space="preserve">S1 - NEW Column Speaker location - plate, connections, wiring </t>
  </si>
  <si>
    <t>Column Speaker</t>
  </si>
  <si>
    <t>Wall Mount</t>
  </si>
  <si>
    <t>New Column Speaker</t>
  </si>
  <si>
    <t>JBL CBT 70J</t>
  </si>
  <si>
    <t>New Wall Mount</t>
  </si>
  <si>
    <t>JBL WALL MOUNT</t>
  </si>
  <si>
    <t>Desktop speaker (Judge/Witness)</t>
  </si>
  <si>
    <t>Speaker Mounts</t>
  </si>
  <si>
    <t xml:space="preserve">Audio Equipment Rack </t>
  </si>
  <si>
    <t>TAB( TA1/TA2/FA1/FA2) - table/Floorbox - plate, connections, wiring</t>
  </si>
  <si>
    <t>COURTROOM 530</t>
  </si>
  <si>
    <t xml:space="preserve">FINAL_ES DESIGN-CLEVELAND - AKRON, OH_TYPICAL DISTRICT COURTROOM </t>
  </si>
  <si>
    <t>Not in SOW</t>
  </si>
  <si>
    <t>Infrared receivers</t>
  </si>
  <si>
    <t>USB Transmitter and Receiver</t>
  </si>
  <si>
    <t>Emitter/ with power supply</t>
  </si>
  <si>
    <t>BASE BID TOTAL</t>
  </si>
  <si>
    <t>BASE BID CLEVELAND  COURTROOM 18A</t>
  </si>
  <si>
    <t>BASE BID CLEVELAND COURTROOM 18B</t>
  </si>
  <si>
    <t>BASE BID CLEVELAND COURTROOM 19B</t>
  </si>
  <si>
    <t>BASE BID AKRON COURTROOM 530</t>
  </si>
  <si>
    <t>NUMBER OF OPTION COURTROOMS  AWARDED BASED ON PRICE</t>
  </si>
  <si>
    <t>COURTROOM 15A (OPTIONAL)</t>
  </si>
  <si>
    <t>COURTROOM 15B (OPTIONAL)</t>
  </si>
  <si>
    <t>COURTROOM 16A (OPTIONAL)</t>
  </si>
  <si>
    <t>BASE BID DESCRIPTION</t>
  </si>
  <si>
    <t>OPTIONAL BID DESCRIPTION</t>
  </si>
  <si>
    <t>TOTAL</t>
  </si>
  <si>
    <t xml:space="preserve">TOTAL  </t>
  </si>
  <si>
    <t>TOTAL OPTIONS IF AWARDED</t>
  </si>
  <si>
    <t>DETAILED PRICING SCHEDULE SUMMARY</t>
  </si>
  <si>
    <t>DETAILED PRICING SCHEDULE CLEVELAND COURTROOM 18A (PART OF BASE BID)</t>
  </si>
  <si>
    <t>DETAILED PRICING SCHEDULE CLEVELAND COURTROOM 18B  (PART OF BASE BID)</t>
  </si>
  <si>
    <t>DETAILED PRICING SCHEDULE CLEVELAND COURTROOM 19B  (PART OF BASE BID)</t>
  </si>
  <si>
    <t>DETAILED PRICING SCHEDULE AKRON COURTROOM 530  (PART OF BASE BID)</t>
  </si>
  <si>
    <t>OPTION #1 CLEVELAND COURTROOM 17A</t>
  </si>
  <si>
    <t xml:space="preserve">OPTION #3 CLEVELAND COURTROOM 15A </t>
  </si>
  <si>
    <t xml:space="preserve">OPTION #2 CLEVELAND COURTROOM 19A </t>
  </si>
  <si>
    <t>OPTION #4 CLEVELAND COURTROOM 15B</t>
  </si>
  <si>
    <t>OPTION #5 CLEVELAND COURTROOM 16A</t>
  </si>
  <si>
    <r>
      <t xml:space="preserve">DETAILED PRICING SCHEDULE CLEVELAND </t>
    </r>
    <r>
      <rPr>
        <b/>
        <sz val="10"/>
        <color indexed="10"/>
        <rFont val="Arial"/>
        <family val="2"/>
      </rPr>
      <t>CEREMONIAL COURTROOM 19A (OPTION #2)</t>
    </r>
  </si>
  <si>
    <r>
      <t xml:space="preserve">DETAILED PRICING SCHEDULE CLEVELAND </t>
    </r>
    <r>
      <rPr>
        <b/>
        <sz val="10"/>
        <color indexed="10"/>
        <rFont val="Arial"/>
        <family val="2"/>
      </rPr>
      <t>COURTROOM 17A (OPTION #1)</t>
    </r>
  </si>
  <si>
    <r>
      <t xml:space="preserve">DETAILED PRICING SCHEDULE CLEVELAND </t>
    </r>
    <r>
      <rPr>
        <b/>
        <sz val="10"/>
        <color indexed="10"/>
        <rFont val="Arial"/>
        <family val="2"/>
      </rPr>
      <t>COURTROOM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15A (OPTION #3)</t>
    </r>
  </si>
  <si>
    <r>
      <t xml:space="preserve">DETAILED PRICING SCHEDULE CLEVELAND </t>
    </r>
    <r>
      <rPr>
        <b/>
        <sz val="10"/>
        <color indexed="10"/>
        <rFont val="Arial"/>
        <family val="2"/>
      </rPr>
      <t>COURTROOM 16A (OPTION #5)</t>
    </r>
  </si>
  <si>
    <r>
      <t xml:space="preserve">DETAILED PRICING SCHEDULE CLEVELAND </t>
    </r>
    <r>
      <rPr>
        <b/>
        <sz val="10"/>
        <color indexed="10"/>
        <rFont val="Arial"/>
        <family val="2"/>
      </rPr>
      <t>COURTROOM 15B (OPTION #4)</t>
    </r>
  </si>
  <si>
    <t>BEYOND THE BASE BID SOME, ALL OR NO OPTIONS MAY BE EXCERCISED AT THE DISCRETION OF THE COURT</t>
  </si>
  <si>
    <t>COURTROOM 19A (OPTIONAL)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</si>
</sst>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&quot;$&quot;* #,##0.000_);_(&quot;$&quot;* \(#,##0.000\);_(&quot;$&quot;* &quot;-&quot;???_);_(@_)"/>
    <numFmt numFmtId="166" formatCode="0.0"/>
    <numFmt numFmtId="167" formatCode="&quot;$&quot;#,##0.00"/>
    <numFmt numFmtId="168" formatCode="m/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%"/>
    <numFmt numFmtId="174" formatCode="_(&quot;$&quot;* #,##0_);_(&quot;$&quot;* \(#,##0\);_(&quot;$&quot;* &quot;-&quot;??_);_(@_)"/>
    <numFmt numFmtId="175" formatCode="_(* #,##0_);_(* \(#,##0\);_(* &quot;-&quot;??_);_(@_)"/>
    <numFmt numFmtId="176" formatCode="0.0000%"/>
    <numFmt numFmtId="177" formatCode="#,##0.0"/>
    <numFmt numFmtId="178" formatCode="_(* #,##0.0_);_(* \(#,##0.0\);_(* &quot;-&quot;??_);_(@_)"/>
    <numFmt numFmtId="179" formatCode="&quot;$&quot;#,##0"/>
    <numFmt numFmtId="180" formatCode="00000"/>
    <numFmt numFmtId="181" formatCode="_(&quot;$&quot;* #,##0.0000_);_(&quot;$&quot;* \(#,##0.0000\);_(&quot;$&quot;* &quot;-&quot;????_);_(@_)"/>
    <numFmt numFmtId="182" formatCode="[&lt;=9999999]###\-####;\(###\)\ ###\-####"/>
    <numFmt numFmtId="183" formatCode="mm/dd/yy"/>
    <numFmt numFmtId="184" formatCode="0.000%"/>
    <numFmt numFmtId="185" formatCode="[$€-2]\ #,##0.00_);[Red]\([$€-2]\ #,##0.00\)"/>
    <numFmt numFmtId="186" formatCode="[$-409]dddd\,\ mmmm\ dd\,\ yyyy"/>
    <numFmt numFmtId="187" formatCode="[$-409]h:mm:ss\ AM/PM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8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44" fontId="0" fillId="0" borderId="12" xfId="44" applyFont="1" applyBorder="1" applyAlignment="1">
      <alignment horizontal="right" vertical="top"/>
    </xf>
    <xf numFmtId="0" fontId="12" fillId="0" borderId="13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44" fontId="0" fillId="0" borderId="14" xfId="44" applyFont="1" applyBorder="1" applyAlignment="1">
      <alignment horizontal="right" vertical="top"/>
    </xf>
    <xf numFmtId="0" fontId="15" fillId="0" borderId="14" xfId="0" applyFont="1" applyBorder="1" applyAlignment="1">
      <alignment horizontal="center" vertical="top"/>
    </xf>
    <xf numFmtId="44" fontId="15" fillId="0" borderId="14" xfId="44" applyFont="1" applyBorder="1" applyAlignment="1">
      <alignment horizontal="righ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vertical="top"/>
    </xf>
    <xf numFmtId="0" fontId="14" fillId="0" borderId="17" xfId="0" applyFont="1" applyBorder="1" applyAlignment="1">
      <alignment horizontal="center" vertical="top"/>
    </xf>
    <xf numFmtId="44" fontId="14" fillId="0" borderId="17" xfId="44" applyFont="1" applyBorder="1" applyAlignment="1">
      <alignment horizontal="right" vertical="top"/>
    </xf>
    <xf numFmtId="44" fontId="14" fillId="0" borderId="18" xfId="44" applyFont="1" applyBorder="1" applyAlignment="1">
      <alignment horizontal="right" vertical="top"/>
    </xf>
    <xf numFmtId="0" fontId="11" fillId="0" borderId="13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16" fillId="0" borderId="19" xfId="0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10" fillId="0" borderId="11" xfId="0" applyFont="1" applyBorder="1" applyAlignment="1">
      <alignment horizontal="left" vertical="top"/>
    </xf>
    <xf numFmtId="44" fontId="4" fillId="0" borderId="12" xfId="44" applyFont="1" applyBorder="1" applyAlignment="1">
      <alignment horizontal="right" vertical="top"/>
    </xf>
    <xf numFmtId="44" fontId="4" fillId="0" borderId="20" xfId="44" applyFont="1" applyBorder="1" applyAlignment="1">
      <alignment horizontal="right" vertical="top"/>
    </xf>
    <xf numFmtId="0" fontId="10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44" fontId="4" fillId="0" borderId="19" xfId="44" applyFont="1" applyBorder="1" applyAlignment="1">
      <alignment horizontal="right" vertical="top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44" applyFont="1" applyAlignment="1">
      <alignment horizontal="right"/>
    </xf>
    <xf numFmtId="44" fontId="4" fillId="0" borderId="0" xfId="44" applyFont="1" applyBorder="1" applyAlignment="1">
      <alignment horizontal="right"/>
    </xf>
    <xf numFmtId="44" fontId="0" fillId="0" borderId="0" xfId="0" applyNumberFormat="1" applyFont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/>
    </xf>
    <xf numFmtId="0" fontId="21" fillId="8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21" fillId="8" borderId="0" xfId="0" applyFont="1" applyFill="1" applyBorder="1" applyAlignment="1">
      <alignment/>
    </xf>
    <xf numFmtId="0" fontId="0" fillId="30" borderId="10" xfId="0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44" fontId="18" fillId="0" borderId="0" xfId="0" applyNumberFormat="1" applyFont="1" applyFill="1" applyAlignment="1">
      <alignment vertical="top"/>
    </xf>
    <xf numFmtId="0" fontId="17" fillId="31" borderId="0" xfId="0" applyFont="1" applyFill="1" applyBorder="1" applyAlignment="1">
      <alignment horizontal="left" vertical="top"/>
    </xf>
    <xf numFmtId="0" fontId="17" fillId="31" borderId="0" xfId="0" applyFont="1" applyFill="1" applyBorder="1" applyAlignment="1">
      <alignment vertical="top"/>
    </xf>
    <xf numFmtId="0" fontId="18" fillId="31" borderId="0" xfId="0" applyFont="1" applyFill="1" applyBorder="1" applyAlignment="1">
      <alignment vertical="top"/>
    </xf>
    <xf numFmtId="1" fontId="18" fillId="31" borderId="0" xfId="0" applyNumberFormat="1" applyFont="1" applyFill="1" applyBorder="1" applyAlignment="1">
      <alignment horizontal="center" vertical="top"/>
    </xf>
    <xf numFmtId="44" fontId="18" fillId="31" borderId="0" xfId="44" applyFont="1" applyFill="1" applyBorder="1" applyAlignment="1">
      <alignment vertical="top"/>
    </xf>
    <xf numFmtId="44" fontId="18" fillId="31" borderId="0" xfId="44" applyFont="1" applyFill="1" applyBorder="1" applyAlignment="1">
      <alignment horizontal="center" vertical="top"/>
    </xf>
    <xf numFmtId="0" fontId="0" fillId="0" borderId="0" xfId="0" applyFont="1" applyFill="1" applyAlignment="1" applyProtection="1">
      <alignment/>
      <protection locked="0"/>
    </xf>
    <xf numFmtId="0" fontId="7" fillId="0" borderId="10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10" fillId="24" borderId="0" xfId="0" applyFont="1" applyFill="1" applyBorder="1" applyAlignment="1">
      <alignment vertical="top"/>
    </xf>
    <xf numFmtId="167" fontId="6" fillId="24" borderId="0" xfId="0" applyNumberFormat="1" applyFont="1" applyFill="1" applyBorder="1" applyAlignment="1">
      <alignment horizontal="right" vertical="top"/>
    </xf>
    <xf numFmtId="0" fontId="0" fillId="3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0" fillId="0" borderId="10" xfId="44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12" fillId="0" borderId="15" xfId="0" applyFont="1" applyFill="1" applyBorder="1" applyAlignment="1">
      <alignment vertical="top"/>
    </xf>
    <xf numFmtId="167" fontId="0" fillId="0" borderId="10" xfId="44" applyNumberFormat="1" applyFont="1" applyFill="1" applyBorder="1" applyAlignment="1">
      <alignment horizontal="right" vertical="center" wrapText="1"/>
    </xf>
    <xf numFmtId="167" fontId="0" fillId="0" borderId="22" xfId="44" applyNumberFormat="1" applyFont="1" applyBorder="1" applyAlignment="1">
      <alignment horizontal="right" vertical="top"/>
    </xf>
    <xf numFmtId="167" fontId="4" fillId="0" borderId="22" xfId="44" applyNumberFormat="1" applyFont="1" applyBorder="1" applyAlignment="1">
      <alignment horizontal="right" vertical="top"/>
    </xf>
    <xf numFmtId="167" fontId="15" fillId="0" borderId="19" xfId="44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67" fontId="20" fillId="0" borderId="10" xfId="44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0" fillId="0" borderId="10" xfId="44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67" fontId="0" fillId="0" borderId="22" xfId="44" applyNumberFormat="1" applyFont="1" applyFill="1" applyBorder="1" applyAlignment="1">
      <alignment horizontal="right" vertical="top"/>
    </xf>
    <xf numFmtId="0" fontId="7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7" fontId="0" fillId="0" borderId="16" xfId="44" applyNumberFormat="1" applyFont="1" applyFill="1" applyBorder="1" applyAlignment="1" applyProtection="1">
      <alignment horizontal="right" vertical="top" wrapText="1"/>
      <protection locked="0"/>
    </xf>
    <xf numFmtId="167" fontId="0" fillId="0" borderId="10" xfId="44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7" fontId="0" fillId="0" borderId="19" xfId="44" applyNumberFormat="1" applyFon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167" fontId="0" fillId="0" borderId="14" xfId="44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167" fontId="0" fillId="0" borderId="10" xfId="44" applyNumberFormat="1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left" vertical="top"/>
    </xf>
    <xf numFmtId="167" fontId="0" fillId="0" borderId="19" xfId="44" applyNumberFormat="1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167" fontId="0" fillId="0" borderId="17" xfId="44" applyNumberFormat="1" applyFont="1" applyFill="1" applyBorder="1" applyAlignment="1">
      <alignment horizontal="right" vertical="top"/>
    </xf>
    <xf numFmtId="0" fontId="0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1" fillId="0" borderId="14" xfId="0" applyFont="1" applyBorder="1" applyAlignment="1">
      <alignment vertical="top"/>
    </xf>
    <xf numFmtId="167" fontId="0" fillId="0" borderId="24" xfId="44" applyNumberFormat="1" applyFont="1" applyFill="1" applyBorder="1" applyAlignment="1">
      <alignment horizontal="right" vertical="top"/>
    </xf>
    <xf numFmtId="0" fontId="0" fillId="0" borderId="0" xfId="58" applyFont="1" applyProtection="1">
      <alignment/>
      <protection locked="0"/>
    </xf>
    <xf numFmtId="0" fontId="0" fillId="0" borderId="0" xfId="58" applyFont="1" applyAlignment="1">
      <alignment vertical="top"/>
      <protection/>
    </xf>
    <xf numFmtId="0" fontId="17" fillId="31" borderId="0" xfId="58" applyFont="1" applyFill="1" applyBorder="1" applyAlignment="1">
      <alignment horizontal="left" vertical="top"/>
      <protection/>
    </xf>
    <xf numFmtId="0" fontId="17" fillId="31" borderId="0" xfId="58" applyFont="1" applyFill="1" applyBorder="1" applyAlignment="1">
      <alignment vertical="top"/>
      <protection/>
    </xf>
    <xf numFmtId="0" fontId="18" fillId="31" borderId="0" xfId="58" applyFont="1" applyFill="1" applyBorder="1" applyAlignment="1">
      <alignment vertical="top"/>
      <protection/>
    </xf>
    <xf numFmtId="1" fontId="18" fillId="31" borderId="0" xfId="58" applyNumberFormat="1" applyFont="1" applyFill="1" applyBorder="1" applyAlignment="1">
      <alignment horizontal="center" vertical="top"/>
      <protection/>
    </xf>
    <xf numFmtId="44" fontId="18" fillId="31" borderId="0" xfId="46" applyFont="1" applyFill="1" applyBorder="1" applyAlignment="1">
      <alignment vertical="top"/>
    </xf>
    <xf numFmtId="44" fontId="18" fillId="31" borderId="0" xfId="46" applyFont="1" applyFill="1" applyBorder="1" applyAlignment="1">
      <alignment horizontal="center" vertical="top"/>
    </xf>
    <xf numFmtId="44" fontId="18" fillId="0" borderId="0" xfId="58" applyNumberFormat="1" applyFont="1" applyFill="1" applyAlignment="1">
      <alignment vertical="top"/>
      <protection/>
    </xf>
    <xf numFmtId="0" fontId="18" fillId="0" borderId="0" xfId="58" applyFont="1" applyFill="1" applyAlignment="1">
      <alignment vertical="top"/>
      <protection/>
    </xf>
    <xf numFmtId="0" fontId="10" fillId="0" borderId="11" xfId="58" applyFont="1" applyBorder="1" applyAlignment="1">
      <alignment horizontal="left" vertical="top"/>
      <protection/>
    </xf>
    <xf numFmtId="0" fontId="4" fillId="0" borderId="12" xfId="58" applyFont="1" applyBorder="1" applyAlignment="1">
      <alignment vertical="top"/>
      <protection/>
    </xf>
    <xf numFmtId="0" fontId="4" fillId="0" borderId="12" xfId="58" applyFont="1" applyBorder="1" applyAlignment="1">
      <alignment horizontal="center" vertical="top"/>
      <protection/>
    </xf>
    <xf numFmtId="44" fontId="4" fillId="0" borderId="12" xfId="46" applyFont="1" applyBorder="1" applyAlignment="1">
      <alignment horizontal="right" vertical="top"/>
    </xf>
    <xf numFmtId="44" fontId="4" fillId="0" borderId="20" xfId="46" applyFont="1" applyBorder="1" applyAlignment="1">
      <alignment horizontal="right" vertical="top"/>
    </xf>
    <xf numFmtId="0" fontId="5" fillId="0" borderId="0" xfId="58" applyFo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>
      <alignment/>
      <protection/>
    </xf>
    <xf numFmtId="0" fontId="10" fillId="0" borderId="19" xfId="58" applyFont="1" applyBorder="1" applyAlignment="1">
      <alignment horizontal="center" vertical="top"/>
      <protection/>
    </xf>
    <xf numFmtId="0" fontId="4" fillId="0" borderId="19" xfId="58" applyFont="1" applyBorder="1" applyAlignment="1">
      <alignment vertical="top"/>
      <protection/>
    </xf>
    <xf numFmtId="0" fontId="4" fillId="0" borderId="19" xfId="58" applyFont="1" applyBorder="1" applyAlignment="1">
      <alignment horizontal="center" vertical="top"/>
      <protection/>
    </xf>
    <xf numFmtId="44" fontId="4" fillId="0" borderId="19" xfId="46" applyFont="1" applyBorder="1" applyAlignment="1">
      <alignment horizontal="right" vertical="top"/>
    </xf>
    <xf numFmtId="0" fontId="7" fillId="0" borderId="19" xfId="58" applyFont="1" applyFill="1" applyBorder="1" applyAlignment="1">
      <alignment horizontal="left" vertical="top"/>
      <protection/>
    </xf>
    <xf numFmtId="0" fontId="0" fillId="0" borderId="20" xfId="58" applyFont="1" applyFill="1" applyBorder="1" applyAlignment="1">
      <alignment vertical="top" wrapText="1"/>
      <protection/>
    </xf>
    <xf numFmtId="0" fontId="0" fillId="0" borderId="10" xfId="58" applyFont="1" applyFill="1" applyBorder="1">
      <alignment/>
      <protection/>
    </xf>
    <xf numFmtId="0" fontId="0" fillId="0" borderId="10" xfId="58" applyFont="1" applyFill="1" applyBorder="1" applyAlignment="1">
      <alignment horizontal="center"/>
      <protection/>
    </xf>
    <xf numFmtId="167" fontId="0" fillId="0" borderId="10" xfId="46" applyNumberFormat="1" applyFont="1" applyFill="1" applyBorder="1" applyAlignment="1">
      <alignment horizontal="right" vertical="top"/>
    </xf>
    <xf numFmtId="0" fontId="7" fillId="0" borderId="10" xfId="58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 vertical="top" wrapText="1"/>
      <protection/>
    </xf>
    <xf numFmtId="0" fontId="5" fillId="0" borderId="0" xfId="58" applyFont="1" applyFill="1">
      <alignment/>
      <protection/>
    </xf>
    <xf numFmtId="0" fontId="7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vertical="top"/>
      <protection/>
    </xf>
    <xf numFmtId="0" fontId="0" fillId="0" borderId="10" xfId="58" applyFont="1" applyFill="1" applyBorder="1" applyAlignment="1">
      <alignment horizontal="center" vertical="top"/>
      <protection/>
    </xf>
    <xf numFmtId="167" fontId="0" fillId="0" borderId="10" xfId="46" applyNumberFormat="1" applyFont="1" applyFill="1" applyBorder="1" applyAlignment="1">
      <alignment horizontal="right" vertical="top" wrapText="1"/>
    </xf>
    <xf numFmtId="167" fontId="0" fillId="0" borderId="19" xfId="46" applyNumberFormat="1" applyFont="1" applyFill="1" applyBorder="1" applyAlignment="1">
      <alignment horizontal="right" vertical="top"/>
    </xf>
    <xf numFmtId="0" fontId="10" fillId="0" borderId="16" xfId="58" applyFont="1" applyBorder="1" applyAlignment="1">
      <alignment horizontal="left" vertical="top"/>
      <protection/>
    </xf>
    <xf numFmtId="0" fontId="12" fillId="0" borderId="15" xfId="58" applyFont="1" applyFill="1" applyBorder="1" applyAlignment="1">
      <alignment vertical="top"/>
      <protection/>
    </xf>
    <xf numFmtId="0" fontId="12" fillId="0" borderId="17" xfId="58" applyFont="1" applyFill="1" applyBorder="1" applyAlignment="1">
      <alignment vertical="top"/>
      <protection/>
    </xf>
    <xf numFmtId="0" fontId="0" fillId="0" borderId="17" xfId="58" applyFont="1" applyBorder="1" applyAlignment="1">
      <alignment horizontal="center" vertical="top"/>
      <protection/>
    </xf>
    <xf numFmtId="167" fontId="0" fillId="0" borderId="17" xfId="46" applyNumberFormat="1" applyFont="1" applyBorder="1" applyAlignment="1">
      <alignment horizontal="right" vertical="top"/>
    </xf>
    <xf numFmtId="167" fontId="0" fillId="0" borderId="22" xfId="46" applyNumberFormat="1" applyFont="1" applyBorder="1" applyAlignment="1">
      <alignment horizontal="right" vertical="top"/>
    </xf>
    <xf numFmtId="0" fontId="7" fillId="0" borderId="19" xfId="58" applyFont="1" applyBorder="1" applyAlignment="1">
      <alignment horizontal="left" vertical="top"/>
      <protection/>
    </xf>
    <xf numFmtId="0" fontId="12" fillId="0" borderId="13" xfId="58" applyFont="1" applyBorder="1" applyAlignment="1">
      <alignment vertical="top"/>
      <protection/>
    </xf>
    <xf numFmtId="0" fontId="12" fillId="0" borderId="14" xfId="58" applyFont="1" applyBorder="1" applyAlignment="1">
      <alignment vertical="top"/>
      <protection/>
    </xf>
    <xf numFmtId="0" fontId="0" fillId="0" borderId="14" xfId="58" applyFont="1" applyBorder="1" applyAlignment="1">
      <alignment horizontal="center" vertical="top"/>
      <protection/>
    </xf>
    <xf numFmtId="167" fontId="0" fillId="0" borderId="14" xfId="46" applyNumberFormat="1" applyFont="1" applyBorder="1" applyAlignment="1">
      <alignment horizontal="right" vertical="top"/>
    </xf>
    <xf numFmtId="167" fontId="0" fillId="0" borderId="22" xfId="46" applyNumberFormat="1" applyFont="1" applyFill="1" applyBorder="1" applyAlignment="1">
      <alignment horizontal="right" vertical="top"/>
    </xf>
    <xf numFmtId="0" fontId="13" fillId="0" borderId="13" xfId="58" applyFont="1" applyBorder="1" applyAlignment="1">
      <alignment horizontal="left" vertical="top"/>
      <protection/>
    </xf>
    <xf numFmtId="0" fontId="0" fillId="0" borderId="14" xfId="58" applyFont="1" applyBorder="1" applyAlignment="1">
      <alignment vertical="top"/>
      <protection/>
    </xf>
    <xf numFmtId="0" fontId="13" fillId="0" borderId="15" xfId="58" applyFont="1" applyBorder="1" applyAlignment="1">
      <alignment horizontal="left" vertical="top"/>
      <protection/>
    </xf>
    <xf numFmtId="0" fontId="0" fillId="0" borderId="17" xfId="58" applyFont="1" applyBorder="1" applyAlignment="1">
      <alignment vertical="top"/>
      <protection/>
    </xf>
    <xf numFmtId="0" fontId="13" fillId="0" borderId="16" xfId="58" applyFont="1" applyBorder="1" applyAlignment="1">
      <alignment horizontal="left" vertical="top"/>
      <protection/>
    </xf>
    <xf numFmtId="0" fontId="14" fillId="0" borderId="17" xfId="58" applyFont="1" applyBorder="1" applyAlignment="1">
      <alignment vertical="top"/>
      <protection/>
    </xf>
    <xf numFmtId="0" fontId="14" fillId="0" borderId="17" xfId="58" applyFont="1" applyBorder="1" applyAlignment="1">
      <alignment horizontal="center" vertical="top"/>
      <protection/>
    </xf>
    <xf numFmtId="44" fontId="14" fillId="0" borderId="17" xfId="46" applyFont="1" applyBorder="1" applyAlignment="1">
      <alignment horizontal="right" vertical="top"/>
    </xf>
    <xf numFmtId="44" fontId="14" fillId="0" borderId="18" xfId="46" applyFont="1" applyBorder="1" applyAlignment="1">
      <alignment horizontal="right" vertical="top"/>
    </xf>
    <xf numFmtId="0" fontId="10" fillId="0" borderId="10" xfId="58" applyFont="1" applyBorder="1" applyAlignment="1">
      <alignment horizontal="left" vertical="top"/>
      <protection/>
    </xf>
    <xf numFmtId="0" fontId="14" fillId="0" borderId="0" xfId="58" applyFont="1" applyAlignment="1">
      <alignment horizontal="left" vertical="top"/>
      <protection/>
    </xf>
    <xf numFmtId="0" fontId="11" fillId="0" borderId="13" xfId="58" applyFont="1" applyBorder="1" applyAlignment="1">
      <alignment vertical="top"/>
      <protection/>
    </xf>
    <xf numFmtId="0" fontId="11" fillId="0" borderId="14" xfId="58" applyFont="1" applyBorder="1" applyAlignment="1">
      <alignment vertical="top"/>
      <protection/>
    </xf>
    <xf numFmtId="0" fontId="15" fillId="0" borderId="14" xfId="58" applyFont="1" applyBorder="1" applyAlignment="1">
      <alignment horizontal="center" vertical="top"/>
      <protection/>
    </xf>
    <xf numFmtId="44" fontId="15" fillId="0" borderId="14" xfId="46" applyFont="1" applyBorder="1" applyAlignment="1">
      <alignment horizontal="right" vertical="top"/>
    </xf>
    <xf numFmtId="167" fontId="15" fillId="0" borderId="19" xfId="46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top"/>
      <protection/>
    </xf>
    <xf numFmtId="0" fontId="10" fillId="0" borderId="12" xfId="58" applyFont="1" applyBorder="1" applyAlignment="1">
      <alignment horizontal="right" vertical="top"/>
      <protection/>
    </xf>
    <xf numFmtId="0" fontId="10" fillId="0" borderId="12" xfId="58" applyFont="1" applyBorder="1" applyAlignment="1">
      <alignment vertical="top"/>
      <protection/>
    </xf>
    <xf numFmtId="0" fontId="0" fillId="0" borderId="12" xfId="58" applyFont="1" applyBorder="1" applyAlignment="1">
      <alignment horizontal="center" vertical="top"/>
      <protection/>
    </xf>
    <xf numFmtId="44" fontId="0" fillId="0" borderId="12" xfId="46" applyFont="1" applyBorder="1" applyAlignment="1">
      <alignment horizontal="right" vertical="top"/>
    </xf>
    <xf numFmtId="0" fontId="7" fillId="0" borderId="11" xfId="58" applyFont="1" applyBorder="1" applyAlignment="1">
      <alignment horizontal="left" vertical="top"/>
      <protection/>
    </xf>
    <xf numFmtId="0" fontId="10" fillId="0" borderId="11" xfId="58" applyFont="1" applyBorder="1" applyAlignment="1">
      <alignment horizontal="right" vertical="top"/>
      <protection/>
    </xf>
    <xf numFmtId="0" fontId="0" fillId="0" borderId="12" xfId="58" applyFont="1" applyBorder="1" applyAlignment="1">
      <alignment vertical="top"/>
      <protection/>
    </xf>
    <xf numFmtId="167" fontId="4" fillId="0" borderId="22" xfId="46" applyNumberFormat="1" applyFont="1" applyBorder="1" applyAlignment="1">
      <alignment horizontal="right" vertical="top"/>
    </xf>
    <xf numFmtId="0" fontId="7" fillId="0" borderId="0" xfId="58" applyFont="1" applyFill="1" applyAlignment="1">
      <alignment vertical="top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 applyAlignment="1">
      <alignment horizontal="right" vertical="top"/>
      <protection/>
    </xf>
    <xf numFmtId="0" fontId="4" fillId="0" borderId="10" xfId="58" applyFont="1" applyBorder="1" applyAlignment="1">
      <alignment horizontal="left"/>
      <protection/>
    </xf>
    <xf numFmtId="0" fontId="4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4" fillId="0" borderId="10" xfId="58" applyFont="1" applyBorder="1" applyAlignment="1">
      <alignment horizontal="center"/>
      <protection/>
    </xf>
    <xf numFmtId="44" fontId="4" fillId="0" borderId="10" xfId="46" applyFont="1" applyBorder="1" applyAlignment="1">
      <alignment horizontal="left"/>
    </xf>
    <xf numFmtId="0" fontId="7" fillId="0" borderId="19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67" fontId="20" fillId="0" borderId="10" xfId="46" applyNumberFormat="1" applyFont="1" applyFill="1" applyBorder="1" applyAlignment="1">
      <alignment horizontal="right" vertical="center"/>
    </xf>
    <xf numFmtId="167" fontId="0" fillId="0" borderId="10" xfId="46" applyNumberFormat="1" applyFont="1" applyFill="1" applyBorder="1" applyAlignment="1">
      <alignment horizontal="right" vertical="center" wrapText="1"/>
    </xf>
    <xf numFmtId="0" fontId="7" fillId="0" borderId="10" xfId="58" applyFont="1" applyFill="1" applyBorder="1" applyAlignment="1">
      <alignment horizontal="left" vertical="center"/>
      <protection/>
    </xf>
    <xf numFmtId="167" fontId="0" fillId="0" borderId="10" xfId="46" applyNumberFormat="1" applyFont="1" applyFill="1" applyBorder="1" applyAlignment="1">
      <alignment horizontal="right" vertical="center"/>
    </xf>
    <xf numFmtId="0" fontId="7" fillId="0" borderId="10" xfId="58" applyFont="1" applyFill="1" applyBorder="1" applyProtection="1">
      <alignment/>
      <protection locked="0"/>
    </xf>
    <xf numFmtId="0" fontId="0" fillId="0" borderId="10" xfId="58" applyFont="1" applyFill="1" applyBorder="1" applyAlignment="1" applyProtection="1">
      <alignment horizontal="center"/>
      <protection locked="0"/>
    </xf>
    <xf numFmtId="0" fontId="0" fillId="0" borderId="16" xfId="58" applyFont="1" applyFill="1" applyBorder="1" applyAlignment="1" applyProtection="1">
      <alignment horizontal="center"/>
      <protection locked="0"/>
    </xf>
    <xf numFmtId="167" fontId="0" fillId="0" borderId="16" xfId="46" applyNumberFormat="1" applyFont="1" applyFill="1" applyBorder="1" applyAlignment="1" applyProtection="1">
      <alignment horizontal="right" vertical="top" wrapText="1"/>
      <protection locked="0"/>
    </xf>
    <xf numFmtId="167" fontId="0" fillId="0" borderId="10" xfId="46" applyNumberFormat="1" applyFont="1" applyFill="1" applyBorder="1" applyAlignment="1" applyProtection="1">
      <alignment horizontal="right" vertical="top" wrapText="1"/>
      <protection locked="0"/>
    </xf>
    <xf numFmtId="0" fontId="0" fillId="0" borderId="10" xfId="58" applyFill="1" applyBorder="1" applyAlignment="1">
      <alignment vertical="center"/>
      <protection/>
    </xf>
    <xf numFmtId="0" fontId="0" fillId="0" borderId="10" xfId="58" applyFont="1" applyFill="1" applyBorder="1" applyAlignment="1">
      <alignment horizontal="right" vertical="center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20" fillId="0" borderId="10" xfId="58" applyFont="1" applyFill="1" applyBorder="1" applyAlignment="1">
      <alignment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0" fillId="0" borderId="10" xfId="58" applyFill="1" applyBorder="1" applyAlignment="1">
      <alignment horizontal="center" vertical="top" wrapText="1"/>
      <protection/>
    </xf>
    <xf numFmtId="167" fontId="0" fillId="0" borderId="10" xfId="58" applyNumberForma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167" fontId="0" fillId="0" borderId="19" xfId="46" applyNumberFormat="1" applyFont="1" applyFill="1" applyBorder="1" applyAlignment="1">
      <alignment horizontal="right" vertical="center"/>
    </xf>
    <xf numFmtId="0" fontId="10" fillId="0" borderId="10" xfId="58" applyFont="1" applyFill="1" applyBorder="1" applyAlignment="1">
      <alignment horizontal="left" vertical="top"/>
      <protection/>
    </xf>
    <xf numFmtId="0" fontId="12" fillId="0" borderId="11" xfId="58" applyFont="1" applyBorder="1" applyAlignment="1">
      <alignment vertical="top"/>
      <protection/>
    </xf>
    <xf numFmtId="44" fontId="0" fillId="0" borderId="14" xfId="46" applyFont="1" applyBorder="1" applyAlignment="1">
      <alignment horizontal="right" vertical="top"/>
    </xf>
    <xf numFmtId="0" fontId="13" fillId="0" borderId="13" xfId="58" applyFont="1" applyFill="1" applyBorder="1" applyAlignment="1">
      <alignment horizontal="left" vertical="top"/>
      <protection/>
    </xf>
    <xf numFmtId="0" fontId="13" fillId="0" borderId="15" xfId="58" applyFont="1" applyFill="1" applyBorder="1" applyAlignment="1">
      <alignment horizontal="left" vertical="top"/>
      <protection/>
    </xf>
    <xf numFmtId="0" fontId="13" fillId="0" borderId="16" xfId="58" applyFont="1" applyFill="1" applyBorder="1" applyAlignment="1">
      <alignment horizontal="left" vertical="top"/>
      <protection/>
    </xf>
    <xf numFmtId="0" fontId="10" fillId="0" borderId="19" xfId="58" applyFont="1" applyFill="1" applyBorder="1" applyAlignment="1">
      <alignment horizontal="left" vertical="top"/>
      <protection/>
    </xf>
    <xf numFmtId="0" fontId="7" fillId="0" borderId="11" xfId="58" applyFont="1" applyFill="1" applyBorder="1" applyAlignment="1">
      <alignment horizontal="left" vertical="top"/>
      <protection/>
    </xf>
    <xf numFmtId="0" fontId="0" fillId="0" borderId="12" xfId="58" applyFont="1" applyBorder="1">
      <alignment/>
      <protection/>
    </xf>
    <xf numFmtId="0" fontId="0" fillId="0" borderId="21" xfId="58" applyFont="1" applyBorder="1">
      <alignment/>
      <protection/>
    </xf>
    <xf numFmtId="0" fontId="7" fillId="0" borderId="0" xfId="58" applyFont="1" applyAlignment="1">
      <alignment horizontal="left"/>
      <protection/>
    </xf>
    <xf numFmtId="0" fontId="12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44" fontId="0" fillId="0" borderId="0" xfId="46" applyFont="1" applyAlignment="1">
      <alignment horizontal="right"/>
    </xf>
    <xf numFmtId="44" fontId="4" fillId="0" borderId="0" xfId="46" applyFont="1" applyBorder="1" applyAlignment="1">
      <alignment horizontal="right"/>
    </xf>
    <xf numFmtId="0" fontId="7" fillId="0" borderId="0" xfId="58" applyFont="1" applyAlignment="1">
      <alignment vertical="top"/>
      <protection/>
    </xf>
    <xf numFmtId="0" fontId="0" fillId="0" borderId="0" xfId="58" applyFont="1" applyAlignment="1">
      <alignment horizontal="right" vertical="top"/>
      <protection/>
    </xf>
    <xf numFmtId="0" fontId="0" fillId="0" borderId="0" xfId="58" applyFont="1" applyFill="1" applyProtection="1">
      <alignment/>
      <protection locked="0"/>
    </xf>
    <xf numFmtId="0" fontId="18" fillId="0" borderId="0" xfId="58" applyFont="1" applyFill="1" applyAlignment="1">
      <alignment horizontal="center" vertical="top"/>
      <protection/>
    </xf>
    <xf numFmtId="167" fontId="0" fillId="0" borderId="10" xfId="46" applyNumberFormat="1" applyFont="1" applyBorder="1" applyAlignment="1">
      <alignment horizontal="right" vertical="top"/>
    </xf>
    <xf numFmtId="0" fontId="7" fillId="0" borderId="23" xfId="58" applyFont="1" applyBorder="1" applyAlignment="1">
      <alignment horizontal="left" vertical="top"/>
      <protection/>
    </xf>
    <xf numFmtId="167" fontId="0" fillId="0" borderId="10" xfId="46" applyNumberFormat="1" applyFont="1" applyBorder="1" applyAlignment="1">
      <alignment horizontal="right" vertical="top" wrapText="1"/>
    </xf>
    <xf numFmtId="167" fontId="0" fillId="0" borderId="19" xfId="46" applyNumberFormat="1" applyFont="1" applyBorder="1" applyAlignment="1">
      <alignment horizontal="right" vertical="top"/>
    </xf>
    <xf numFmtId="0" fontId="15" fillId="0" borderId="14" xfId="58" applyFont="1" applyBorder="1" applyAlignment="1">
      <alignment vertical="top"/>
      <protection/>
    </xf>
    <xf numFmtId="0" fontId="4" fillId="0" borderId="10" xfId="58" applyFont="1" applyBorder="1" applyAlignment="1">
      <alignment horizontal="center" wrapText="1"/>
      <protection/>
    </xf>
    <xf numFmtId="0" fontId="5" fillId="0" borderId="0" xfId="58" applyFont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7" fillId="0" borderId="0" xfId="58" applyFont="1" applyFill="1">
      <alignment/>
      <protection/>
    </xf>
    <xf numFmtId="0" fontId="5" fillId="0" borderId="0" xfId="58" applyFont="1" applyFill="1" applyAlignment="1">
      <alignment vertical="center"/>
      <protection/>
    </xf>
    <xf numFmtId="164" fontId="0" fillId="0" borderId="10" xfId="58" applyNumberFormat="1" applyFont="1" applyFill="1" applyBorder="1" applyAlignment="1">
      <alignment horizontal="center" vertical="center"/>
      <protection/>
    </xf>
    <xf numFmtId="0" fontId="0" fillId="0" borderId="10" xfId="58" applyFill="1" applyBorder="1" applyAlignment="1">
      <alignment vertical="top" wrapText="1"/>
      <protection/>
    </xf>
    <xf numFmtId="0" fontId="0" fillId="0" borderId="0" xfId="58" applyFont="1" applyAlignment="1">
      <alignment horizontal="center" vertical="center"/>
      <protection/>
    </xf>
    <xf numFmtId="44" fontId="0" fillId="0" borderId="0" xfId="58" applyNumberFormat="1" applyFont="1" applyAlignment="1">
      <alignment vertical="center"/>
      <protection/>
    </xf>
    <xf numFmtId="44" fontId="0" fillId="0" borderId="0" xfId="58" applyNumberFormat="1" applyFont="1">
      <alignment/>
      <protection/>
    </xf>
    <xf numFmtId="0" fontId="10" fillId="32" borderId="0" xfId="0" applyFont="1" applyFill="1" applyAlignment="1">
      <alignment horizontal="left" vertical="top"/>
    </xf>
    <xf numFmtId="0" fontId="7" fillId="32" borderId="11" xfId="0" applyFont="1" applyFill="1" applyBorder="1" applyAlignment="1">
      <alignment horizontal="left" vertical="top"/>
    </xf>
    <xf numFmtId="0" fontId="10" fillId="32" borderId="11" xfId="0" applyFont="1" applyFill="1" applyBorder="1" applyAlignment="1">
      <alignment horizontal="right" vertical="top"/>
    </xf>
    <xf numFmtId="0" fontId="10" fillId="32" borderId="12" xfId="0" applyFont="1" applyFill="1" applyBorder="1" applyAlignment="1">
      <alignment vertical="top"/>
    </xf>
    <xf numFmtId="0" fontId="0" fillId="32" borderId="1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167" fontId="4" fillId="32" borderId="22" xfId="44" applyNumberFormat="1" applyFont="1" applyFill="1" applyBorder="1" applyAlignment="1">
      <alignment horizontal="right" vertical="top"/>
    </xf>
    <xf numFmtId="167" fontId="0" fillId="0" borderId="10" xfId="58" applyNumberFormat="1" applyFill="1" applyBorder="1" applyAlignment="1">
      <alignment horizontal="right" vertical="top" wrapText="1"/>
      <protection/>
    </xf>
    <xf numFmtId="167" fontId="0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7" fontId="4" fillId="0" borderId="22" xfId="44" applyNumberFormat="1" applyFont="1" applyFill="1" applyBorder="1" applyAlignment="1">
      <alignment horizontal="right" vertical="top"/>
    </xf>
    <xf numFmtId="0" fontId="10" fillId="0" borderId="11" xfId="58" applyFont="1" applyFill="1" applyBorder="1" applyAlignment="1">
      <alignment horizontal="right" vertical="top"/>
      <protection/>
    </xf>
    <xf numFmtId="0" fontId="10" fillId="0" borderId="12" xfId="58" applyFont="1" applyFill="1" applyBorder="1" applyAlignment="1">
      <alignment vertical="top"/>
      <protection/>
    </xf>
    <xf numFmtId="0" fontId="0" fillId="0" borderId="12" xfId="58" applyFont="1" applyFill="1" applyBorder="1">
      <alignment/>
      <protection/>
    </xf>
    <xf numFmtId="0" fontId="0" fillId="0" borderId="21" xfId="58" applyFont="1" applyFill="1" applyBorder="1">
      <alignment/>
      <protection/>
    </xf>
    <xf numFmtId="167" fontId="4" fillId="0" borderId="22" xfId="46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7" fontId="4" fillId="6" borderId="10" xfId="0" applyNumberFormat="1" applyFont="1" applyFill="1" applyBorder="1" applyAlignment="1">
      <alignment horizontal="right" vertical="top"/>
    </xf>
    <xf numFmtId="167" fontId="4" fillId="11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167" fontId="4" fillId="33" borderId="10" xfId="0" applyNumberFormat="1" applyFont="1" applyFill="1" applyBorder="1" applyAlignment="1" quotePrefix="1">
      <alignment/>
    </xf>
    <xf numFmtId="167" fontId="4" fillId="0" borderId="0" xfId="0" applyNumberFormat="1" applyFont="1" applyAlignment="1">
      <alignment horizontal="right" vertical="top"/>
    </xf>
    <xf numFmtId="0" fontId="0" fillId="11" borderId="14" xfId="0" applyFont="1" applyFill="1" applyBorder="1" applyAlignment="1">
      <alignment vertical="top"/>
    </xf>
    <xf numFmtId="44" fontId="4" fillId="11" borderId="19" xfId="44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33" borderId="18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vertical="top"/>
    </xf>
    <xf numFmtId="167" fontId="4" fillId="33" borderId="25" xfId="0" applyNumberFormat="1" applyFont="1" applyFill="1" applyBorder="1" applyAlignment="1">
      <alignment horizontal="right" vertical="top"/>
    </xf>
    <xf numFmtId="0" fontId="10" fillId="33" borderId="26" xfId="0" applyFont="1" applyFill="1" applyBorder="1" applyAlignment="1">
      <alignment vertical="top"/>
    </xf>
    <xf numFmtId="0" fontId="0" fillId="33" borderId="27" xfId="0" applyFont="1" applyFill="1" applyBorder="1" applyAlignment="1">
      <alignment horizontal="right" vertical="top"/>
    </xf>
    <xf numFmtId="0" fontId="7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Alignment="1">
      <alignment vertical="top" shrinkToFit="1"/>
    </xf>
    <xf numFmtId="0" fontId="0" fillId="0" borderId="27" xfId="0" applyFont="1" applyBorder="1" applyAlignment="1">
      <alignment vertical="top" shrinkToFit="1"/>
    </xf>
    <xf numFmtId="0" fontId="9" fillId="0" borderId="15" xfId="0" applyFont="1" applyBorder="1" applyAlignment="1">
      <alignment vertical="top" shrinkToFit="1"/>
    </xf>
    <xf numFmtId="0" fontId="9" fillId="0" borderId="17" xfId="0" applyFont="1" applyBorder="1" applyAlignment="1">
      <alignment vertical="top" shrinkToFit="1"/>
    </xf>
    <xf numFmtId="0" fontId="9" fillId="0" borderId="18" xfId="0" applyFont="1" applyBorder="1" applyAlignment="1">
      <alignment vertical="top" shrinkToFit="1"/>
    </xf>
    <xf numFmtId="0" fontId="21" fillId="24" borderId="0" xfId="0" applyFont="1" applyFill="1" applyBorder="1" applyAlignment="1">
      <alignment horizontal="left" vertical="top"/>
    </xf>
    <xf numFmtId="49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27" xfId="0" applyFont="1" applyBorder="1" applyAlignment="1">
      <alignment vertical="top"/>
    </xf>
    <xf numFmtId="0" fontId="6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vertical="top"/>
      <protection locked="0"/>
    </xf>
    <xf numFmtId="0" fontId="19" fillId="34" borderId="28" xfId="0" applyFont="1" applyFill="1" applyBorder="1" applyAlignment="1">
      <alignment horizontal="center" vertical="top"/>
    </xf>
    <xf numFmtId="0" fontId="19" fillId="34" borderId="29" xfId="0" applyFont="1" applyFill="1" applyBorder="1" applyAlignment="1">
      <alignment horizontal="center" vertical="top"/>
    </xf>
    <xf numFmtId="0" fontId="19" fillId="34" borderId="30" xfId="0" applyFont="1" applyFill="1" applyBorder="1" applyAlignment="1">
      <alignment horizontal="center" vertical="top"/>
    </xf>
    <xf numFmtId="0" fontId="4" fillId="11" borderId="13" xfId="0" applyFont="1" applyFill="1" applyBorder="1" applyAlignment="1">
      <alignment horizontal="center" vertical="top"/>
    </xf>
    <xf numFmtId="0" fontId="4" fillId="11" borderId="14" xfId="0" applyFont="1" applyFill="1" applyBorder="1" applyAlignment="1">
      <alignment horizontal="center" vertical="top"/>
    </xf>
    <xf numFmtId="0" fontId="14" fillId="0" borderId="1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8" fillId="0" borderId="26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>
      <alignment vertical="top" shrinkToFit="1"/>
    </xf>
    <xf numFmtId="0" fontId="0" fillId="0" borderId="0" xfId="0" applyAlignment="1">
      <alignment/>
    </xf>
    <xf numFmtId="0" fontId="14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49" fontId="3" fillId="0" borderId="2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shrinkToFit="1"/>
    </xf>
    <xf numFmtId="0" fontId="4" fillId="32" borderId="26" xfId="0" applyFont="1" applyFill="1" applyBorder="1" applyAlignment="1" applyProtection="1">
      <alignment horizontal="center" vertical="top"/>
      <protection locked="0"/>
    </xf>
    <xf numFmtId="0" fontId="0" fillId="32" borderId="0" xfId="0" applyFont="1" applyFill="1" applyAlignment="1">
      <alignment vertical="top"/>
    </xf>
    <xf numFmtId="0" fontId="0" fillId="32" borderId="0" xfId="0" applyFont="1" applyFill="1" applyBorder="1" applyAlignment="1">
      <alignment vertical="top"/>
    </xf>
    <xf numFmtId="0" fontId="0" fillId="32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49" fontId="3" fillId="0" borderId="26" xfId="58" applyNumberFormat="1" applyFont="1" applyFill="1" applyBorder="1" applyAlignment="1" applyProtection="1">
      <alignment horizontal="center" vertical="top"/>
      <protection locked="0"/>
    </xf>
    <xf numFmtId="0" fontId="0" fillId="0" borderId="0" xfId="58" applyFont="1" applyBorder="1" applyAlignment="1">
      <alignment vertical="top"/>
      <protection/>
    </xf>
    <xf numFmtId="0" fontId="0" fillId="0" borderId="0" xfId="58" applyAlignment="1">
      <alignment/>
      <protection/>
    </xf>
    <xf numFmtId="0" fontId="4" fillId="0" borderId="26" xfId="58" applyFont="1" applyFill="1" applyBorder="1" applyAlignment="1" applyProtection="1">
      <alignment horizontal="center" vertical="top"/>
      <protection locked="0"/>
    </xf>
    <xf numFmtId="0" fontId="0" fillId="0" borderId="0" xfId="58" applyFont="1" applyAlignment="1">
      <alignment vertical="top"/>
      <protection/>
    </xf>
    <xf numFmtId="0" fontId="6" fillId="0" borderId="26" xfId="58" applyFont="1" applyFill="1" applyBorder="1" applyAlignment="1" applyProtection="1">
      <alignment horizontal="center" vertical="top" shrinkToFit="1"/>
      <protection locked="0"/>
    </xf>
    <xf numFmtId="0" fontId="0" fillId="0" borderId="0" xfId="58" applyFont="1" applyAlignment="1">
      <alignment vertical="top" shrinkToFit="1"/>
      <protection/>
    </xf>
    <xf numFmtId="0" fontId="0" fillId="0" borderId="0" xfId="58" applyFont="1" applyBorder="1" applyAlignment="1">
      <alignment vertical="top" shrinkToFit="1"/>
      <protection/>
    </xf>
    <xf numFmtId="0" fontId="0" fillId="0" borderId="26" xfId="58" applyFont="1" applyFill="1" applyBorder="1" applyAlignment="1" applyProtection="1">
      <alignment horizontal="center" vertical="top"/>
      <protection locked="0"/>
    </xf>
    <xf numFmtId="0" fontId="7" fillId="0" borderId="26" xfId="58" applyFont="1" applyFill="1" applyBorder="1" applyAlignment="1" applyProtection="1">
      <alignment horizontal="center" vertical="top" shrinkToFit="1"/>
      <protection locked="0"/>
    </xf>
    <xf numFmtId="0" fontId="8" fillId="0" borderId="26" xfId="58" applyFont="1" applyFill="1" applyBorder="1" applyAlignment="1" applyProtection="1">
      <alignment horizontal="center" vertical="top" shrinkToFit="1"/>
      <protection locked="0"/>
    </xf>
    <xf numFmtId="0" fontId="9" fillId="0" borderId="0" xfId="58" applyFont="1" applyBorder="1" applyAlignment="1">
      <alignment vertical="top" shrinkToFit="1"/>
      <protection/>
    </xf>
    <xf numFmtId="0" fontId="14" fillId="0" borderId="26" xfId="58" applyFont="1" applyBorder="1" applyAlignment="1">
      <alignment horizontal="left" vertical="top"/>
      <protection/>
    </xf>
    <xf numFmtId="0" fontId="14" fillId="0" borderId="13" xfId="58" applyFont="1" applyBorder="1" applyAlignment="1">
      <alignment horizontal="left" vertical="top"/>
      <protection/>
    </xf>
    <xf numFmtId="0" fontId="14" fillId="0" borderId="14" xfId="58" applyFont="1" applyBorder="1" applyAlignment="1">
      <alignment horizontal="left" vertical="top"/>
      <protection/>
    </xf>
    <xf numFmtId="0" fontId="14" fillId="0" borderId="27" xfId="58" applyFont="1" applyBorder="1" applyAlignment="1">
      <alignment horizontal="left" vertical="top"/>
      <protection/>
    </xf>
    <xf numFmtId="0" fontId="14" fillId="0" borderId="15" xfId="58" applyFont="1" applyBorder="1" applyAlignment="1">
      <alignment horizontal="left" vertical="top"/>
      <protection/>
    </xf>
    <xf numFmtId="0" fontId="14" fillId="0" borderId="17" xfId="58" applyFont="1" applyBorder="1" applyAlignment="1">
      <alignment horizontal="left" vertical="top"/>
      <protection/>
    </xf>
    <xf numFmtId="0" fontId="14" fillId="0" borderId="18" xfId="58" applyFont="1" applyBorder="1" applyAlignment="1">
      <alignment horizontal="left" vertical="top"/>
      <protection/>
    </xf>
    <xf numFmtId="0" fontId="4" fillId="32" borderId="26" xfId="58" applyFont="1" applyFill="1" applyBorder="1" applyAlignment="1" applyProtection="1">
      <alignment horizontal="center" vertical="top"/>
      <protection locked="0"/>
    </xf>
    <xf numFmtId="0" fontId="0" fillId="32" borderId="0" xfId="58" applyFont="1" applyFill="1" applyAlignment="1">
      <alignment vertical="top"/>
      <protection/>
    </xf>
    <xf numFmtId="0" fontId="0" fillId="32" borderId="0" xfId="58" applyFont="1" applyFill="1" applyBorder="1" applyAlignment="1">
      <alignment vertical="top"/>
      <protection/>
    </xf>
    <xf numFmtId="0" fontId="0" fillId="32" borderId="0" xfId="58" applyFill="1" applyAlignment="1">
      <alignment/>
      <protection/>
    </xf>
    <xf numFmtId="0" fontId="0" fillId="0" borderId="14" xfId="58" applyFont="1" applyBorder="1" applyAlignment="1">
      <alignment vertical="top"/>
      <protection/>
    </xf>
    <xf numFmtId="0" fontId="0" fillId="0" borderId="27" xfId="58" applyFont="1" applyBorder="1" applyAlignment="1">
      <alignment vertical="top"/>
      <protection/>
    </xf>
    <xf numFmtId="0" fontId="0" fillId="0" borderId="17" xfId="58" applyFont="1" applyBorder="1" applyAlignment="1">
      <alignment vertical="top"/>
      <protection/>
    </xf>
    <xf numFmtId="0" fontId="0" fillId="0" borderId="18" xfId="58" applyFont="1" applyBorder="1" applyAlignment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Layout" zoomScaleSheetLayoutView="100" workbookViewId="0" topLeftCell="A1">
      <selection activeCell="A1" sqref="A1:D1"/>
    </sheetView>
  </sheetViews>
  <sheetFormatPr defaultColWidth="9.140625" defaultRowHeight="12.75"/>
  <cols>
    <col min="1" max="1" width="6.28125" style="44" customWidth="1"/>
    <col min="2" max="2" width="46.421875" style="7" customWidth="1"/>
    <col min="3" max="3" width="23.8515625" style="7" customWidth="1"/>
    <col min="4" max="4" width="15.7109375" style="45" customWidth="1"/>
    <col min="5" max="16384" width="9.140625" style="4" customWidth="1"/>
  </cols>
  <sheetData>
    <row r="1" spans="1:6" s="2" customFormat="1" ht="12.75">
      <c r="A1" s="328"/>
      <c r="B1" s="329"/>
      <c r="C1" s="329"/>
      <c r="D1" s="330"/>
      <c r="E1" s="1"/>
      <c r="F1" s="77"/>
    </row>
    <row r="2" spans="1:6" s="2" customFormat="1" ht="12.75">
      <c r="A2" s="331" t="s">
        <v>131</v>
      </c>
      <c r="B2" s="332"/>
      <c r="C2" s="332"/>
      <c r="D2" s="333"/>
      <c r="E2" s="1"/>
      <c r="F2" s="77"/>
    </row>
    <row r="3" spans="1:6" s="2" customFormat="1" ht="12.75">
      <c r="A3" s="334" t="s">
        <v>68</v>
      </c>
      <c r="B3" s="322"/>
      <c r="C3" s="322"/>
      <c r="D3" s="323"/>
      <c r="E3" s="1"/>
      <c r="F3" s="77"/>
    </row>
    <row r="4" spans="1:6" s="2" customFormat="1" ht="12.75">
      <c r="A4" s="331" t="s">
        <v>150</v>
      </c>
      <c r="B4" s="332"/>
      <c r="C4" s="332"/>
      <c r="D4" s="333"/>
      <c r="E4" s="1"/>
      <c r="F4" s="77"/>
    </row>
    <row r="5" spans="1:6" s="2" customFormat="1" ht="12.75">
      <c r="A5" s="335" t="s">
        <v>36</v>
      </c>
      <c r="B5" s="332"/>
      <c r="C5" s="332"/>
      <c r="D5" s="333"/>
      <c r="E5" s="1"/>
      <c r="F5" s="77"/>
    </row>
    <row r="6" spans="1:6" s="2" customFormat="1" ht="12.75">
      <c r="A6" s="321" t="s">
        <v>37</v>
      </c>
      <c r="B6" s="322"/>
      <c r="C6" s="322"/>
      <c r="D6" s="323"/>
      <c r="E6" s="1"/>
      <c r="F6" s="77"/>
    </row>
    <row r="7" spans="1:6" s="2" customFormat="1" ht="17.25" customHeight="1">
      <c r="A7" s="324" t="s">
        <v>38</v>
      </c>
      <c r="B7" s="325"/>
      <c r="C7" s="325"/>
      <c r="D7" s="326"/>
      <c r="E7" s="1"/>
      <c r="F7" s="77"/>
    </row>
    <row r="8" spans="1:4" ht="26.25" customHeight="1" thickBot="1">
      <c r="A8" s="336" t="s">
        <v>35</v>
      </c>
      <c r="B8" s="337"/>
      <c r="C8" s="337"/>
      <c r="D8" s="338"/>
    </row>
    <row r="9" spans="1:4" ht="12.75">
      <c r="A9" s="5"/>
      <c r="D9" s="41"/>
    </row>
    <row r="10" spans="1:4" ht="15.75" customHeight="1">
      <c r="A10" s="339" t="s">
        <v>145</v>
      </c>
      <c r="B10" s="340"/>
      <c r="C10" s="309"/>
      <c r="D10" s="310"/>
    </row>
    <row r="11" spans="1:4" ht="12.75">
      <c r="A11" s="327" t="s">
        <v>137</v>
      </c>
      <c r="B11" s="327"/>
      <c r="C11" s="80"/>
      <c r="D11" s="81"/>
    </row>
    <row r="12" spans="1:4" ht="12.75">
      <c r="A12" s="283" t="s">
        <v>31</v>
      </c>
      <c r="B12" s="43" t="s">
        <v>34</v>
      </c>
      <c r="C12" s="43"/>
      <c r="D12" s="303">
        <f>'Cleveland CR 18A'!H80</f>
        <v>0</v>
      </c>
    </row>
    <row r="14" spans="1:4" ht="12.75">
      <c r="A14" s="327" t="s">
        <v>138</v>
      </c>
      <c r="B14" s="327"/>
      <c r="C14" s="80"/>
      <c r="D14" s="81"/>
    </row>
    <row r="15" spans="1:4" ht="12.75">
      <c r="A15" s="283" t="s">
        <v>31</v>
      </c>
      <c r="B15" s="43" t="s">
        <v>34</v>
      </c>
      <c r="C15" s="43"/>
      <c r="D15" s="303">
        <f>'Cleveland CR 18B'!H81</f>
        <v>0</v>
      </c>
    </row>
    <row r="17" spans="1:4" ht="12.75">
      <c r="A17" s="327" t="s">
        <v>139</v>
      </c>
      <c r="B17" s="327"/>
      <c r="C17" s="80"/>
      <c r="D17" s="81"/>
    </row>
    <row r="18" spans="1:4" ht="12.75">
      <c r="A18" s="283" t="s">
        <v>31</v>
      </c>
      <c r="B18" s="43" t="s">
        <v>34</v>
      </c>
      <c r="C18" s="43"/>
      <c r="D18" s="303">
        <f>'Cleveland CR 19B'!H81</f>
        <v>0</v>
      </c>
    </row>
    <row r="20" spans="1:4" ht="12.75">
      <c r="A20" s="327" t="s">
        <v>140</v>
      </c>
      <c r="B20" s="327"/>
      <c r="C20" s="80"/>
      <c r="D20" s="81"/>
    </row>
    <row r="21" spans="1:4" ht="12.75">
      <c r="A21" s="283" t="s">
        <v>31</v>
      </c>
      <c r="B21" s="43" t="s">
        <v>34</v>
      </c>
      <c r="C21" s="43"/>
      <c r="D21" s="304">
        <f>'Akron CR 530'!H76</f>
        <v>0</v>
      </c>
    </row>
    <row r="22" spans="1:4" ht="12.75">
      <c r="A22" s="283"/>
      <c r="B22" s="43"/>
      <c r="C22" s="43"/>
      <c r="D22" s="302"/>
    </row>
    <row r="23" spans="1:4" ht="12.75">
      <c r="A23" s="283"/>
      <c r="B23" s="43" t="s">
        <v>136</v>
      </c>
      <c r="C23" s="43"/>
      <c r="D23" s="304">
        <f>SUM(D12:D22)</f>
        <v>0</v>
      </c>
    </row>
    <row r="24" spans="1:4" ht="12.75">
      <c r="A24" s="283"/>
      <c r="B24" s="43"/>
      <c r="C24" s="43"/>
      <c r="D24" s="302"/>
    </row>
    <row r="25" spans="1:4" ht="12.75">
      <c r="A25" s="283"/>
      <c r="B25" s="43"/>
      <c r="C25" s="43"/>
      <c r="D25" s="302"/>
    </row>
    <row r="26" spans="1:4" ht="15.75" customHeight="1">
      <c r="A26" s="315"/>
      <c r="B26" s="316" t="s">
        <v>146</v>
      </c>
      <c r="C26" s="317"/>
      <c r="D26" s="318"/>
    </row>
    <row r="27" spans="1:4" ht="12.75">
      <c r="A27" s="319" t="s">
        <v>141</v>
      </c>
      <c r="B27" s="314"/>
      <c r="C27" s="314"/>
      <c r="D27" s="320"/>
    </row>
    <row r="28" spans="1:4" ht="12.75">
      <c r="A28" s="311" t="s">
        <v>165</v>
      </c>
      <c r="B28" s="312"/>
      <c r="C28" s="312"/>
      <c r="D28" s="313"/>
    </row>
    <row r="29" spans="1:4" ht="12.75">
      <c r="A29" s="327" t="s">
        <v>155</v>
      </c>
      <c r="B29" s="327"/>
      <c r="C29" s="80"/>
      <c r="D29" s="81"/>
    </row>
    <row r="30" spans="1:4" ht="12.75">
      <c r="A30" s="283" t="s">
        <v>31</v>
      </c>
      <c r="B30" s="43" t="s">
        <v>34</v>
      </c>
      <c r="C30" s="43"/>
      <c r="D30" s="305">
        <f>'Cleveland CR 17A'!H81</f>
        <v>0</v>
      </c>
    </row>
    <row r="32" spans="1:4" ht="12.75">
      <c r="A32" s="327" t="s">
        <v>157</v>
      </c>
      <c r="B32" s="327"/>
      <c r="C32" s="80"/>
      <c r="D32" s="81"/>
    </row>
    <row r="33" spans="1:4" ht="12.75">
      <c r="A33" s="283" t="s">
        <v>31</v>
      </c>
      <c r="B33" s="43" t="s">
        <v>147</v>
      </c>
      <c r="C33" s="43"/>
      <c r="D33" s="305">
        <f>'Cleveland CR 19A'!H81</f>
        <v>0</v>
      </c>
    </row>
    <row r="35" spans="1:4" ht="12.75">
      <c r="A35" s="327" t="s">
        <v>156</v>
      </c>
      <c r="B35" s="327"/>
      <c r="C35" s="80"/>
      <c r="D35" s="81"/>
    </row>
    <row r="36" spans="1:4" ht="12.75">
      <c r="A36" s="283" t="s">
        <v>31</v>
      </c>
      <c r="B36" s="43" t="s">
        <v>148</v>
      </c>
      <c r="C36" s="43"/>
      <c r="D36" s="305">
        <f>'Cleveland CR 15A'!H80</f>
        <v>0</v>
      </c>
    </row>
    <row r="38" spans="1:4" ht="12.75">
      <c r="A38" s="327" t="s">
        <v>158</v>
      </c>
      <c r="B38" s="327"/>
      <c r="C38" s="80"/>
      <c r="D38" s="81"/>
    </row>
    <row r="39" spans="1:4" ht="12.75">
      <c r="A39" s="283" t="s">
        <v>31</v>
      </c>
      <c r="B39" s="43" t="s">
        <v>34</v>
      </c>
      <c r="C39" s="43"/>
      <c r="D39" s="305">
        <f>'Cleveland CR 15B'!H80</f>
        <v>0</v>
      </c>
    </row>
    <row r="41" spans="1:4" ht="12.75">
      <c r="A41" s="327" t="s">
        <v>159</v>
      </c>
      <c r="B41" s="327"/>
      <c r="C41" s="80"/>
      <c r="D41" s="81"/>
    </row>
    <row r="42" spans="1:4" ht="12.75">
      <c r="A42" s="283" t="s">
        <v>31</v>
      </c>
      <c r="B42" s="43" t="s">
        <v>148</v>
      </c>
      <c r="C42" s="43"/>
      <c r="D42" s="307">
        <f>'Clevleand CR 16A'!H80</f>
        <v>0</v>
      </c>
    </row>
    <row r="44" spans="2:4" ht="12.75">
      <c r="B44" s="306"/>
      <c r="D44" s="308"/>
    </row>
    <row r="45" spans="2:4" ht="12.75">
      <c r="B45" s="306" t="s">
        <v>149</v>
      </c>
      <c r="D45" s="305">
        <f>SUM(D30:D44)</f>
        <v>0</v>
      </c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</sheetData>
  <sheetProtection/>
  <mergeCells count="18">
    <mergeCell ref="A1:D1"/>
    <mergeCell ref="A2:D2"/>
    <mergeCell ref="A3:D3"/>
    <mergeCell ref="A4:D4"/>
    <mergeCell ref="A5:D5"/>
    <mergeCell ref="A35:B35"/>
    <mergeCell ref="A8:D8"/>
    <mergeCell ref="A10:B10"/>
    <mergeCell ref="A11:B11"/>
    <mergeCell ref="A14:B14"/>
    <mergeCell ref="A6:D6"/>
    <mergeCell ref="A7:D7"/>
    <mergeCell ref="A41:B41"/>
    <mergeCell ref="A17:B17"/>
    <mergeCell ref="A20:B20"/>
    <mergeCell ref="A29:B29"/>
    <mergeCell ref="A32:B32"/>
    <mergeCell ref="A38:B38"/>
  </mergeCells>
  <printOptions gridLines="1" horizontalCentered="1"/>
  <pageMargins left="0.5" right="0.5" top="1" bottom="0.75" header="0.5" footer="0.5"/>
  <pageSetup fitToHeight="6" horizontalDpi="600" verticalDpi="600" orientation="portrait" scale="80" r:id="rId1"/>
  <headerFooter>
    <oddHeader>&amp;C&amp;"Arial,Bold"&amp;14FINAL ES DESIGN</oddHeader>
    <oddFooter>&amp;L&amp;8ELECTRONIC SYSTEMS - 18-PS4-111- Bid Summary Page&amp;C&amp;8 16780 [25400] - &amp;P&amp;R&amp;8 07/30/2018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60" t="s">
        <v>164</v>
      </c>
      <c r="B4" s="361"/>
      <c r="C4" s="361"/>
      <c r="D4" s="361"/>
      <c r="E4" s="361"/>
      <c r="F4" s="362"/>
      <c r="G4" s="363"/>
      <c r="H4" s="363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94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3.5" thickBot="1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spans="1:8" ht="13.5" thickBot="1">
      <c r="A80" s="284" t="s">
        <v>31</v>
      </c>
      <c r="B80" s="285" t="s">
        <v>34</v>
      </c>
      <c r="C80" s="286" t="s">
        <v>143</v>
      </c>
      <c r="D80" s="287"/>
      <c r="E80" s="287"/>
      <c r="F80" s="287"/>
      <c r="G80" s="288"/>
      <c r="H80" s="289">
        <f>SUM(H32+H78)</f>
        <v>0</v>
      </c>
    </row>
  </sheetData>
  <sheetProtection/>
  <mergeCells count="11">
    <mergeCell ref="A1:H1"/>
    <mergeCell ref="A2:H2"/>
    <mergeCell ref="A3:H3"/>
    <mergeCell ref="A4:H4"/>
    <mergeCell ref="A5:H5"/>
    <mergeCell ref="A6:H6"/>
    <mergeCell ref="A7:H7"/>
    <mergeCell ref="B27:H27"/>
    <mergeCell ref="B28:H28"/>
    <mergeCell ref="B73:H73"/>
    <mergeCell ref="B74:H74"/>
  </mergeCells>
  <printOptions/>
  <pageMargins left="0.25" right="0.25" top="0.75" bottom="0.75" header="0.3" footer="0.3"/>
  <pageSetup fitToHeight="1" fitToWidth="1"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60" t="s">
        <v>163</v>
      </c>
      <c r="B4" s="361"/>
      <c r="C4" s="361"/>
      <c r="D4" s="361"/>
      <c r="E4" s="361"/>
      <c r="F4" s="362"/>
      <c r="G4" s="363"/>
      <c r="H4" s="363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94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3.5" thickBot="1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spans="1:8" ht="13.5" thickBot="1">
      <c r="A80" s="284" t="s">
        <v>31</v>
      </c>
      <c r="B80" s="285" t="s">
        <v>34</v>
      </c>
      <c r="C80" s="286" t="s">
        <v>144</v>
      </c>
      <c r="D80" s="287"/>
      <c r="E80" s="287"/>
      <c r="F80" s="287"/>
      <c r="G80" s="288"/>
      <c r="H80" s="289">
        <f>SUM(H32+H78)</f>
        <v>0</v>
      </c>
    </row>
  </sheetData>
  <sheetProtection/>
  <mergeCells count="11">
    <mergeCell ref="A1:H1"/>
    <mergeCell ref="A2:H2"/>
    <mergeCell ref="A3:H3"/>
    <mergeCell ref="A4:H4"/>
    <mergeCell ref="A5:H5"/>
    <mergeCell ref="A6:H6"/>
    <mergeCell ref="A7:H7"/>
    <mergeCell ref="B27:H27"/>
    <mergeCell ref="B28:H28"/>
    <mergeCell ref="B73:H73"/>
    <mergeCell ref="B74:H74"/>
  </mergeCells>
  <printOptions/>
  <pageMargins left="0.25" right="0.25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Layout" zoomScaleSheetLayoutView="100" workbookViewId="0" topLeftCell="A1">
      <selection activeCell="G11" sqref="G1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60" t="s">
        <v>151</v>
      </c>
      <c r="B4" s="361"/>
      <c r="C4" s="361"/>
      <c r="D4" s="361"/>
      <c r="E4" s="361"/>
      <c r="F4" s="362"/>
      <c r="G4" s="363"/>
      <c r="H4" s="363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94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3.5" thickBot="1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spans="1:8" ht="13.5" thickBot="1">
      <c r="A80" s="284" t="s">
        <v>31</v>
      </c>
      <c r="B80" s="285" t="s">
        <v>34</v>
      </c>
      <c r="C80" s="286" t="s">
        <v>113</v>
      </c>
      <c r="D80" s="287"/>
      <c r="E80" s="287"/>
      <c r="F80" s="287"/>
      <c r="G80" s="288"/>
      <c r="H80" s="289">
        <f>SUM(H32+H78)</f>
        <v>0</v>
      </c>
    </row>
  </sheetData>
  <sheetProtection/>
  <mergeCells count="11">
    <mergeCell ref="A6:H6"/>
    <mergeCell ref="B74:H74"/>
    <mergeCell ref="A7:H7"/>
    <mergeCell ref="B27:H27"/>
    <mergeCell ref="B28:H28"/>
    <mergeCell ref="B73:H73"/>
    <mergeCell ref="A1:H1"/>
    <mergeCell ref="A2:H2"/>
    <mergeCell ref="A3:H3"/>
    <mergeCell ref="A4:H4"/>
    <mergeCell ref="A5:H5"/>
  </mergeCells>
  <printOptions gridLines="1" horizontalCentered="1"/>
  <pageMargins left="0.5" right="0.5" top="1" bottom="0.75" header="0.5" footer="0.5"/>
  <pageSetup fitToHeight="6" horizontalDpi="600" verticalDpi="600" orientation="portrait" scale="60" r:id="rId1"/>
  <headerFooter>
    <oddHeader>&amp;C&amp;"Arial,Bold"&amp;14FINAL ES DESIGN</oddHeader>
    <oddFooter>&amp;L&amp;8ELECTRONIC SYSTEMS - 18-PS4-111- Typical District Courtroom &amp;C&amp;8 16780 [25400] - &amp;P&amp;R&amp;8 07/30/2018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view="pageLayout" zoomScaleSheetLayoutView="100" workbookViewId="0" topLeftCell="A1">
      <selection activeCell="A1" sqref="A1:H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31" t="s">
        <v>152</v>
      </c>
      <c r="B4" s="364"/>
      <c r="C4" s="364"/>
      <c r="D4" s="364"/>
      <c r="E4" s="364"/>
      <c r="F4" s="365"/>
      <c r="G4" s="366"/>
      <c r="H4" s="366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135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/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2.75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ht="13.5" thickBot="1"/>
    <row r="81" spans="1:8" ht="13.5" thickBot="1">
      <c r="A81" s="284" t="s">
        <v>31</v>
      </c>
      <c r="B81" s="292" t="s">
        <v>34</v>
      </c>
      <c r="C81" s="293" t="s">
        <v>114</v>
      </c>
      <c r="D81" s="294"/>
      <c r="E81" s="294"/>
      <c r="F81" s="294"/>
      <c r="G81" s="295"/>
      <c r="H81" s="296">
        <f>SUM(H32+H78)</f>
        <v>0</v>
      </c>
    </row>
  </sheetData>
  <sheetProtection/>
  <mergeCells count="11">
    <mergeCell ref="A6:H6"/>
    <mergeCell ref="B74:H74"/>
    <mergeCell ref="A7:H7"/>
    <mergeCell ref="B27:H27"/>
    <mergeCell ref="B28:H28"/>
    <mergeCell ref="B73:H73"/>
    <mergeCell ref="A1:H1"/>
    <mergeCell ref="A2:H2"/>
    <mergeCell ref="A3:H3"/>
    <mergeCell ref="A4:H4"/>
    <mergeCell ref="A5:H5"/>
  </mergeCells>
  <printOptions gridLines="1" horizontalCentered="1"/>
  <pageMargins left="0.5" right="0.5" top="1" bottom="0.75" header="0.5" footer="0.5"/>
  <pageSetup fitToHeight="6" horizontalDpi="600" verticalDpi="600" orientation="portrait" scale="60" r:id="rId1"/>
  <headerFooter>
    <oddHeader>&amp;C&amp;"Arial,Bold"&amp;14FINAL ES DESIGN</oddHeader>
    <oddFooter>&amp;L&amp;8ELECTRONIC SYSTEMS - 18-PS4-111- Typical District Courtroom &amp;C&amp;8 16780 [25400] - &amp;P&amp;R&amp;8 07/30/2018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view="pageLayout" zoomScaleSheetLayoutView="100" workbookViewId="0" topLeftCell="A1">
      <selection activeCell="D39" sqref="D39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31" t="s">
        <v>153</v>
      </c>
      <c r="B4" s="364"/>
      <c r="C4" s="364"/>
      <c r="D4" s="364"/>
      <c r="E4" s="364"/>
      <c r="F4" s="365"/>
      <c r="G4" s="366"/>
      <c r="H4" s="366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2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135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2.75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ht="13.5" thickBot="1"/>
    <row r="81" spans="1:8" ht="13.5" thickBot="1">
      <c r="A81" s="284" t="s">
        <v>31</v>
      </c>
      <c r="B81" s="292" t="s">
        <v>34</v>
      </c>
      <c r="C81" s="293" t="s">
        <v>115</v>
      </c>
      <c r="D81" s="294"/>
      <c r="E81" s="294"/>
      <c r="F81" s="294"/>
      <c r="G81" s="295"/>
      <c r="H81" s="296">
        <f>SUM(H32+H78)</f>
        <v>0</v>
      </c>
    </row>
  </sheetData>
  <sheetProtection/>
  <mergeCells count="11">
    <mergeCell ref="A1:H1"/>
    <mergeCell ref="A2:H2"/>
    <mergeCell ref="A3:H3"/>
    <mergeCell ref="A4:H4"/>
    <mergeCell ref="A5:H5"/>
    <mergeCell ref="A6:H6"/>
    <mergeCell ref="A7:H7"/>
    <mergeCell ref="B73:H73"/>
    <mergeCell ref="B74:H74"/>
    <mergeCell ref="B27:H27"/>
    <mergeCell ref="B28:H28"/>
  </mergeCells>
  <printOptions gridLines="1" horizontalCentered="1"/>
  <pageMargins left="0.5" right="0.5" top="1" bottom="0.75" header="0.5" footer="0.5"/>
  <pageSetup fitToHeight="6" horizontalDpi="600" verticalDpi="600" orientation="portrait" scale="60" r:id="rId1"/>
  <headerFooter>
    <oddHeader>&amp;C&amp;"Arial,Bold"&amp;14FINAL ES DESIGN</oddHeader>
    <oddFooter>&amp;L&amp;8ELECTRONIC SYSTEMS - 18-PS4-111- Typical District Courtroom &amp;C&amp;8 16780 [25400] - &amp;P&amp;R&amp;8 07/30/2018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view="pageLayout" zoomScaleSheetLayoutView="100" workbookViewId="0" topLeftCell="A13">
      <selection activeCell="B36" sqref="B36"/>
    </sheetView>
  </sheetViews>
  <sheetFormatPr defaultColWidth="9.140625" defaultRowHeight="12.75"/>
  <cols>
    <col min="1" max="1" width="5.8515625" style="263" customWidth="1"/>
    <col min="2" max="2" width="51.140625" style="146" customWidth="1"/>
    <col min="3" max="3" width="28.7109375" style="146" customWidth="1"/>
    <col min="4" max="4" width="5.00390625" style="146" customWidth="1"/>
    <col min="5" max="5" width="21.7109375" style="146" customWidth="1"/>
    <col min="6" max="6" width="12.140625" style="264" customWidth="1"/>
    <col min="7" max="7" width="14.7109375" style="264" customWidth="1"/>
    <col min="8" max="8" width="15.7109375" style="160" customWidth="1"/>
    <col min="9" max="9" width="14.00390625" style="161" customWidth="1"/>
    <col min="10" max="10" width="10.00390625" style="162" customWidth="1"/>
    <col min="11" max="16384" width="9.140625" style="162" customWidth="1"/>
  </cols>
  <sheetData>
    <row r="1" spans="1:9" s="145" customFormat="1" ht="12.75">
      <c r="A1" s="367"/>
      <c r="B1" s="368"/>
      <c r="C1" s="368"/>
      <c r="D1" s="368"/>
      <c r="E1" s="368"/>
      <c r="F1" s="368"/>
      <c r="G1" s="368"/>
      <c r="H1" s="369"/>
      <c r="I1" s="265"/>
    </row>
    <row r="2" spans="1:9" s="145" customFormat="1" ht="12.75">
      <c r="A2" s="370" t="s">
        <v>131</v>
      </c>
      <c r="B2" s="371"/>
      <c r="C2" s="371"/>
      <c r="D2" s="371"/>
      <c r="E2" s="371"/>
      <c r="F2" s="371"/>
      <c r="G2" s="368"/>
      <c r="H2" s="369"/>
      <c r="I2" s="265"/>
    </row>
    <row r="3" spans="1:9" s="145" customFormat="1" ht="12.75">
      <c r="A3" s="372" t="s">
        <v>68</v>
      </c>
      <c r="B3" s="373"/>
      <c r="C3" s="373"/>
      <c r="D3" s="373"/>
      <c r="E3" s="373"/>
      <c r="F3" s="373"/>
      <c r="G3" s="374"/>
      <c r="H3" s="369"/>
      <c r="I3" s="265"/>
    </row>
    <row r="4" spans="1:9" s="145" customFormat="1" ht="12.75">
      <c r="A4" s="370" t="s">
        <v>154</v>
      </c>
      <c r="B4" s="371"/>
      <c r="C4" s="371"/>
      <c r="D4" s="371"/>
      <c r="E4" s="371"/>
      <c r="F4" s="371"/>
      <c r="G4" s="368"/>
      <c r="H4" s="369"/>
      <c r="I4" s="265"/>
    </row>
    <row r="5" spans="1:9" s="145" customFormat="1" ht="12.75">
      <c r="A5" s="375" t="s">
        <v>36</v>
      </c>
      <c r="B5" s="371"/>
      <c r="C5" s="371"/>
      <c r="D5" s="371"/>
      <c r="E5" s="371"/>
      <c r="F5" s="371"/>
      <c r="G5" s="368"/>
      <c r="H5" s="369"/>
      <c r="I5" s="265"/>
    </row>
    <row r="6" spans="1:9" s="145" customFormat="1" ht="12.75">
      <c r="A6" s="376" t="s">
        <v>37</v>
      </c>
      <c r="B6" s="373"/>
      <c r="C6" s="373"/>
      <c r="D6" s="373"/>
      <c r="E6" s="373"/>
      <c r="F6" s="373"/>
      <c r="G6" s="374"/>
      <c r="H6" s="369"/>
      <c r="I6" s="265"/>
    </row>
    <row r="7" spans="1:9" s="145" customFormat="1" ht="12.75">
      <c r="A7" s="377" t="s">
        <v>38</v>
      </c>
      <c r="B7" s="378"/>
      <c r="C7" s="378"/>
      <c r="D7" s="378"/>
      <c r="E7" s="378"/>
      <c r="F7" s="378"/>
      <c r="G7" s="378"/>
      <c r="H7" s="369"/>
      <c r="I7" s="265"/>
    </row>
    <row r="8" spans="1:10" s="154" customFormat="1" ht="21.75" customHeight="1">
      <c r="A8" s="147" t="s">
        <v>29</v>
      </c>
      <c r="B8" s="148"/>
      <c r="C8" s="149"/>
      <c r="D8" s="149"/>
      <c r="E8" s="150"/>
      <c r="F8" s="151"/>
      <c r="G8" s="152" t="s">
        <v>39</v>
      </c>
      <c r="H8" s="266"/>
      <c r="J8" s="153"/>
    </row>
    <row r="9" spans="1:10" ht="12.75">
      <c r="A9" s="155"/>
      <c r="B9" s="156"/>
      <c r="C9" s="156"/>
      <c r="D9" s="156"/>
      <c r="E9" s="156"/>
      <c r="F9" s="157"/>
      <c r="G9" s="158"/>
      <c r="H9" s="159"/>
      <c r="I9" s="160"/>
      <c r="J9" s="161"/>
    </row>
    <row r="10" spans="1:10" ht="12.75">
      <c r="A10" s="163" t="s">
        <v>40</v>
      </c>
      <c r="B10" s="164" t="s">
        <v>41</v>
      </c>
      <c r="C10" s="164" t="s">
        <v>42</v>
      </c>
      <c r="D10" s="164" t="s">
        <v>43</v>
      </c>
      <c r="E10" s="164"/>
      <c r="F10" s="165" t="s">
        <v>44</v>
      </c>
      <c r="G10" s="166" t="s">
        <v>45</v>
      </c>
      <c r="H10" s="166" t="s">
        <v>46</v>
      </c>
      <c r="I10" s="160"/>
      <c r="J10" s="161"/>
    </row>
    <row r="11" spans="1:10" ht="25.5">
      <c r="A11" s="208">
        <f>1001</f>
        <v>1001</v>
      </c>
      <c r="B11" s="168" t="s">
        <v>129</v>
      </c>
      <c r="C11" s="169" t="s">
        <v>27</v>
      </c>
      <c r="D11" s="169"/>
      <c r="E11" s="169"/>
      <c r="F11" s="170">
        <v>2</v>
      </c>
      <c r="G11" s="267">
        <v>0</v>
      </c>
      <c r="H11" s="267">
        <f>F11*G11</f>
        <v>0</v>
      </c>
      <c r="I11" s="160"/>
      <c r="J11" s="161"/>
    </row>
    <row r="12" spans="1:10" ht="12.75">
      <c r="A12" s="268">
        <f aca="true" t="shared" si="0" ref="A12:A22">A11+1</f>
        <v>1002</v>
      </c>
      <c r="B12" s="173" t="s">
        <v>2</v>
      </c>
      <c r="C12" s="169" t="s">
        <v>27</v>
      </c>
      <c r="D12" s="169"/>
      <c r="E12" s="169"/>
      <c r="F12" s="170">
        <v>1</v>
      </c>
      <c r="G12" s="267">
        <v>0</v>
      </c>
      <c r="H12" s="267">
        <f>F12*G12</f>
        <v>0</v>
      </c>
      <c r="I12" s="160"/>
      <c r="J12" s="161"/>
    </row>
    <row r="13" spans="1:10" ht="12.75">
      <c r="A13" s="186">
        <f t="shared" si="0"/>
        <v>1003</v>
      </c>
      <c r="B13" s="173" t="s">
        <v>3</v>
      </c>
      <c r="C13" s="169" t="s">
        <v>27</v>
      </c>
      <c r="D13" s="169"/>
      <c r="E13" s="169"/>
      <c r="F13" s="170">
        <v>1</v>
      </c>
      <c r="G13" s="267" t="s">
        <v>70</v>
      </c>
      <c r="H13" s="267" t="s">
        <v>70</v>
      </c>
      <c r="I13" s="160"/>
      <c r="J13" s="161"/>
    </row>
    <row r="14" spans="1:10" ht="25.5">
      <c r="A14" s="186">
        <f t="shared" si="0"/>
        <v>1004</v>
      </c>
      <c r="B14" s="173" t="s">
        <v>117</v>
      </c>
      <c r="C14" s="169" t="s">
        <v>27</v>
      </c>
      <c r="D14" s="169"/>
      <c r="E14" s="169"/>
      <c r="F14" s="170">
        <v>1</v>
      </c>
      <c r="G14" s="267" t="s">
        <v>70</v>
      </c>
      <c r="H14" s="267" t="s">
        <v>70</v>
      </c>
      <c r="I14" s="174"/>
      <c r="J14" s="161"/>
    </row>
    <row r="15" spans="1:10" ht="12.75">
      <c r="A15" s="186">
        <f t="shared" si="0"/>
        <v>1005</v>
      </c>
      <c r="B15" s="173" t="s">
        <v>4</v>
      </c>
      <c r="C15" s="169" t="s">
        <v>27</v>
      </c>
      <c r="D15" s="169"/>
      <c r="E15" s="169"/>
      <c r="F15" s="170">
        <v>1</v>
      </c>
      <c r="G15" s="267" t="s">
        <v>70</v>
      </c>
      <c r="H15" s="267" t="s">
        <v>70</v>
      </c>
      <c r="I15" s="160"/>
      <c r="J15" s="161"/>
    </row>
    <row r="16" spans="1:10" ht="12.75">
      <c r="A16" s="186">
        <f t="shared" si="0"/>
        <v>1006</v>
      </c>
      <c r="B16" s="173" t="s">
        <v>28</v>
      </c>
      <c r="C16" s="169" t="s">
        <v>27</v>
      </c>
      <c r="D16" s="169"/>
      <c r="E16" s="169"/>
      <c r="F16" s="170">
        <v>1</v>
      </c>
      <c r="G16" s="267">
        <v>0</v>
      </c>
      <c r="H16" s="267">
        <f>F16*G16</f>
        <v>0</v>
      </c>
      <c r="I16" s="160"/>
      <c r="J16" s="161"/>
    </row>
    <row r="17" spans="1:10" ht="12.75">
      <c r="A17" s="208">
        <f t="shared" si="0"/>
        <v>1007</v>
      </c>
      <c r="B17" s="168" t="s">
        <v>71</v>
      </c>
      <c r="C17" s="169" t="s">
        <v>27</v>
      </c>
      <c r="D17" s="169"/>
      <c r="E17" s="169"/>
      <c r="F17" s="170">
        <v>1</v>
      </c>
      <c r="G17" s="267" t="s">
        <v>70</v>
      </c>
      <c r="H17" s="267" t="s">
        <v>70</v>
      </c>
      <c r="I17" s="160"/>
      <c r="J17" s="161"/>
    </row>
    <row r="18" spans="1:10" ht="25.5">
      <c r="A18" s="268">
        <f t="shared" si="0"/>
        <v>1008</v>
      </c>
      <c r="B18" s="173" t="s">
        <v>30</v>
      </c>
      <c r="C18" s="169" t="s">
        <v>27</v>
      </c>
      <c r="D18" s="169"/>
      <c r="E18" s="169"/>
      <c r="F18" s="170">
        <v>1</v>
      </c>
      <c r="G18" s="267" t="s">
        <v>70</v>
      </c>
      <c r="H18" s="267" t="s">
        <v>70</v>
      </c>
      <c r="I18" s="174"/>
      <c r="J18" s="161"/>
    </row>
    <row r="19" spans="1:10" ht="12.75">
      <c r="A19" s="186">
        <f t="shared" si="0"/>
        <v>1009</v>
      </c>
      <c r="B19" s="173" t="s">
        <v>5</v>
      </c>
      <c r="C19" s="169" t="s">
        <v>27</v>
      </c>
      <c r="D19" s="169"/>
      <c r="E19" s="169"/>
      <c r="F19" s="170">
        <v>1</v>
      </c>
      <c r="G19" s="267" t="s">
        <v>70</v>
      </c>
      <c r="H19" s="267" t="s">
        <v>70</v>
      </c>
      <c r="I19" s="160"/>
      <c r="J19" s="161"/>
    </row>
    <row r="20" spans="1:10" ht="12.75">
      <c r="A20" s="186">
        <f t="shared" si="0"/>
        <v>1010</v>
      </c>
      <c r="B20" s="173" t="s">
        <v>54</v>
      </c>
      <c r="C20" s="169" t="s">
        <v>27</v>
      </c>
      <c r="D20" s="169"/>
      <c r="E20" s="169"/>
      <c r="F20" s="170">
        <v>20</v>
      </c>
      <c r="G20" s="267" t="s">
        <v>70</v>
      </c>
      <c r="H20" s="267" t="s">
        <v>70</v>
      </c>
      <c r="I20" s="160"/>
      <c r="J20" s="161"/>
    </row>
    <row r="21" spans="1:10" ht="12.75">
      <c r="A21" s="186">
        <f t="shared" si="0"/>
        <v>1011</v>
      </c>
      <c r="B21" s="175" t="s">
        <v>47</v>
      </c>
      <c r="C21" s="176" t="s">
        <v>48</v>
      </c>
      <c r="D21" s="176"/>
      <c r="E21" s="176"/>
      <c r="F21" s="177">
        <v>1</v>
      </c>
      <c r="G21" s="269">
        <v>0</v>
      </c>
      <c r="H21" s="269">
        <f>F21*G21</f>
        <v>0</v>
      </c>
      <c r="I21" s="160"/>
      <c r="J21" s="161"/>
    </row>
    <row r="22" spans="1:10" ht="13.5" thickBot="1">
      <c r="A22" s="208">
        <f t="shared" si="0"/>
        <v>1012</v>
      </c>
      <c r="B22" s="175" t="s">
        <v>49</v>
      </c>
      <c r="C22" s="176" t="s">
        <v>48</v>
      </c>
      <c r="D22" s="176"/>
      <c r="E22" s="176"/>
      <c r="F22" s="177">
        <v>1</v>
      </c>
      <c r="G22" s="269">
        <v>0</v>
      </c>
      <c r="H22" s="270">
        <f>F22*G22</f>
        <v>0</v>
      </c>
      <c r="I22" s="160"/>
      <c r="J22" s="161"/>
    </row>
    <row r="23" spans="1:10" ht="13.5" thickBot="1">
      <c r="A23" s="180" t="s">
        <v>50</v>
      </c>
      <c r="C23" s="181" t="s">
        <v>51</v>
      </c>
      <c r="D23" s="195"/>
      <c r="E23" s="195"/>
      <c r="F23" s="183"/>
      <c r="G23" s="184"/>
      <c r="H23" s="185">
        <f>SUM(H11:H22)</f>
        <v>0</v>
      </c>
      <c r="I23" s="160"/>
      <c r="J23" s="161"/>
    </row>
    <row r="24" spans="1:10" ht="13.5" thickBot="1">
      <c r="A24" s="186">
        <v>2000</v>
      </c>
      <c r="C24" s="187" t="s">
        <v>52</v>
      </c>
      <c r="D24" s="193"/>
      <c r="E24" s="193"/>
      <c r="F24" s="189"/>
      <c r="G24" s="190"/>
      <c r="H24" s="191">
        <v>0</v>
      </c>
      <c r="I24" s="160"/>
      <c r="J24" s="161"/>
    </row>
    <row r="25" spans="1:8" ht="12.75">
      <c r="A25" s="192">
        <v>3000</v>
      </c>
      <c r="B25" s="379" t="s">
        <v>53</v>
      </c>
      <c r="C25" s="368"/>
      <c r="D25" s="368"/>
      <c r="E25" s="368"/>
      <c r="F25" s="368"/>
      <c r="G25" s="368"/>
      <c r="H25" s="369"/>
    </row>
    <row r="26" spans="1:8" ht="13.5" customHeight="1">
      <c r="A26" s="194" t="s">
        <v>39</v>
      </c>
      <c r="B26" s="379" t="s">
        <v>26</v>
      </c>
      <c r="C26" s="368"/>
      <c r="D26" s="368"/>
      <c r="E26" s="368"/>
      <c r="F26" s="368"/>
      <c r="G26" s="368"/>
      <c r="H26" s="369"/>
    </row>
    <row r="27" spans="1:10" ht="12.75" customHeight="1">
      <c r="A27" s="196">
        <v>3201</v>
      </c>
      <c r="B27" s="197" t="s">
        <v>41</v>
      </c>
      <c r="C27" s="197" t="s">
        <v>42</v>
      </c>
      <c r="D27" s="197" t="s">
        <v>43</v>
      </c>
      <c r="E27" s="197"/>
      <c r="F27" s="198" t="s">
        <v>44</v>
      </c>
      <c r="G27" s="199" t="s">
        <v>45</v>
      </c>
      <c r="H27" s="200" t="s">
        <v>46</v>
      </c>
      <c r="I27" s="160"/>
      <c r="J27" s="161"/>
    </row>
    <row r="28" spans="1:10" ht="13.5" customHeight="1" thickBot="1">
      <c r="A28" s="201">
        <f>A27</f>
        <v>3201</v>
      </c>
      <c r="B28" s="202" t="s">
        <v>32</v>
      </c>
      <c r="C28" s="203"/>
      <c r="D28" s="271"/>
      <c r="E28" s="271"/>
      <c r="F28" s="205"/>
      <c r="G28" s="206"/>
      <c r="H28" s="207">
        <f>F28*G28</f>
        <v>0</v>
      </c>
      <c r="I28" s="160"/>
      <c r="J28" s="161"/>
    </row>
    <row r="29" spans="1:10" ht="13.5" thickBot="1">
      <c r="A29" s="208">
        <v>4000</v>
      </c>
      <c r="B29" s="209" t="s">
        <v>33</v>
      </c>
      <c r="C29" s="210" t="str">
        <f>A8</f>
        <v>2.01 ELECTRONIC SYSTEMS CABLING [BASE]</v>
      </c>
      <c r="D29" s="215"/>
      <c r="E29" s="215"/>
      <c r="F29" s="211"/>
      <c r="G29" s="212"/>
      <c r="H29" s="191">
        <v>0</v>
      </c>
      <c r="I29" s="160"/>
      <c r="J29" s="161"/>
    </row>
    <row r="30" spans="1:10" ht="12.75" customHeight="1" thickBot="1">
      <c r="A30" s="213">
        <v>5000</v>
      </c>
      <c r="B30" s="214" t="s">
        <v>34</v>
      </c>
      <c r="C30" s="210" t="str">
        <f>A8</f>
        <v>2.01 ELECTRONIC SYSTEMS CABLING [BASE]</v>
      </c>
      <c r="D30" s="215"/>
      <c r="E30" s="215"/>
      <c r="F30" s="215"/>
      <c r="G30" s="212"/>
      <c r="H30" s="216">
        <f>H28+H29+H24+H23</f>
        <v>0</v>
      </c>
      <c r="I30" s="160"/>
      <c r="J30" s="161"/>
    </row>
    <row r="32" spans="1:11" s="154" customFormat="1" ht="18.75" customHeight="1">
      <c r="A32" s="147" t="s">
        <v>67</v>
      </c>
      <c r="B32" s="148"/>
      <c r="C32" s="149"/>
      <c r="D32" s="150"/>
      <c r="E32" s="150"/>
      <c r="F32" s="150"/>
      <c r="G32" s="151"/>
      <c r="H32" s="152" t="s">
        <v>39</v>
      </c>
      <c r="I32" s="266"/>
      <c r="K32" s="153"/>
    </row>
    <row r="33" spans="1:10" ht="12.75" customHeight="1">
      <c r="A33" s="220" t="s">
        <v>40</v>
      </c>
      <c r="B33" s="221" t="s">
        <v>41</v>
      </c>
      <c r="C33" s="222" t="s">
        <v>42</v>
      </c>
      <c r="D33" s="223" t="s">
        <v>44</v>
      </c>
      <c r="E33" s="220" t="s">
        <v>43</v>
      </c>
      <c r="F33" s="272" t="s">
        <v>111</v>
      </c>
      <c r="G33" s="224" t="s">
        <v>45</v>
      </c>
      <c r="H33" s="224" t="s">
        <v>46</v>
      </c>
      <c r="I33" s="160"/>
      <c r="J33" s="161"/>
    </row>
    <row r="34" spans="1:10" s="275" customFormat="1" ht="15" customHeight="1">
      <c r="A34" s="225">
        <v>1013</v>
      </c>
      <c r="B34" s="226" t="s">
        <v>79</v>
      </c>
      <c r="C34" s="227" t="s">
        <v>78</v>
      </c>
      <c r="D34" s="228">
        <v>3</v>
      </c>
      <c r="E34" s="228"/>
      <c r="F34" s="228"/>
      <c r="G34" s="229">
        <v>0</v>
      </c>
      <c r="H34" s="230">
        <f aca="true" t="shared" si="1" ref="H34:H40">D34*G34</f>
        <v>0</v>
      </c>
      <c r="I34" s="273"/>
      <c r="J34" s="274"/>
    </row>
    <row r="35" spans="1:10" s="275" customFormat="1" ht="15" customHeight="1">
      <c r="A35" s="231">
        <f aca="true" t="shared" si="2" ref="A35:A66">A34+1</f>
        <v>1014</v>
      </c>
      <c r="B35" s="226" t="s">
        <v>82</v>
      </c>
      <c r="C35" s="227" t="s">
        <v>83</v>
      </c>
      <c r="D35" s="228">
        <v>1</v>
      </c>
      <c r="E35" s="228"/>
      <c r="F35" s="228"/>
      <c r="G35" s="229">
        <v>0</v>
      </c>
      <c r="H35" s="230">
        <f t="shared" si="1"/>
        <v>0</v>
      </c>
      <c r="I35" s="273"/>
      <c r="J35" s="274"/>
    </row>
    <row r="36" spans="1:10" s="275" customFormat="1" ht="15" customHeight="1">
      <c r="A36" s="231">
        <f t="shared" si="2"/>
        <v>1015</v>
      </c>
      <c r="B36" s="226" t="s">
        <v>59</v>
      </c>
      <c r="C36" s="226" t="s">
        <v>8</v>
      </c>
      <c r="D36" s="228">
        <v>1</v>
      </c>
      <c r="E36" s="228"/>
      <c r="F36" s="228"/>
      <c r="G36" s="232">
        <v>0</v>
      </c>
      <c r="H36" s="230">
        <f t="shared" si="1"/>
        <v>0</v>
      </c>
      <c r="I36" s="273"/>
      <c r="J36" s="274"/>
    </row>
    <row r="37" spans="1:8" s="276" customFormat="1" ht="12.75">
      <c r="A37" s="231">
        <f t="shared" si="2"/>
        <v>1016</v>
      </c>
      <c r="B37" s="233" t="s">
        <v>101</v>
      </c>
      <c r="C37" s="233" t="s">
        <v>102</v>
      </c>
      <c r="D37" s="234">
        <v>1</v>
      </c>
      <c r="E37" s="235"/>
      <c r="F37" s="235"/>
      <c r="G37" s="236">
        <v>0</v>
      </c>
      <c r="H37" s="237">
        <f t="shared" si="1"/>
        <v>0</v>
      </c>
    </row>
    <row r="38" spans="1:8" s="276" customFormat="1" ht="12.75">
      <c r="A38" s="231">
        <f t="shared" si="2"/>
        <v>1017</v>
      </c>
      <c r="B38" s="233" t="s">
        <v>103</v>
      </c>
      <c r="C38" s="233" t="s">
        <v>104</v>
      </c>
      <c r="D38" s="234">
        <v>1</v>
      </c>
      <c r="E38" s="235"/>
      <c r="F38" s="235"/>
      <c r="G38" s="236">
        <v>0</v>
      </c>
      <c r="H38" s="237">
        <f t="shared" si="1"/>
        <v>0</v>
      </c>
    </row>
    <row r="39" spans="1:8" s="276" customFormat="1" ht="12.75">
      <c r="A39" s="231">
        <f t="shared" si="2"/>
        <v>1018</v>
      </c>
      <c r="B39" s="233" t="s">
        <v>105</v>
      </c>
      <c r="C39" s="233" t="s">
        <v>106</v>
      </c>
      <c r="D39" s="234">
        <v>1</v>
      </c>
      <c r="E39" s="235"/>
      <c r="F39" s="235"/>
      <c r="G39" s="236">
        <v>0</v>
      </c>
      <c r="H39" s="237">
        <f t="shared" si="1"/>
        <v>0</v>
      </c>
    </row>
    <row r="40" spans="1:8" s="276" customFormat="1" ht="12.75">
      <c r="A40" s="231">
        <f t="shared" si="2"/>
        <v>1019</v>
      </c>
      <c r="B40" s="233" t="s">
        <v>107</v>
      </c>
      <c r="C40" s="233" t="s">
        <v>108</v>
      </c>
      <c r="D40" s="234">
        <v>1</v>
      </c>
      <c r="E40" s="235"/>
      <c r="F40" s="235"/>
      <c r="G40" s="236">
        <v>0</v>
      </c>
      <c r="H40" s="237">
        <f t="shared" si="1"/>
        <v>0</v>
      </c>
    </row>
    <row r="41" spans="1:10" s="275" customFormat="1" ht="12.75">
      <c r="A41" s="231">
        <f t="shared" si="2"/>
        <v>1020</v>
      </c>
      <c r="B41" s="238" t="s">
        <v>72</v>
      </c>
      <c r="C41" s="226" t="s">
        <v>70</v>
      </c>
      <c r="D41" s="228">
        <v>3</v>
      </c>
      <c r="E41" s="228"/>
      <c r="F41" s="228"/>
      <c r="G41" s="232" t="s">
        <v>70</v>
      </c>
      <c r="H41" s="232" t="s">
        <v>70</v>
      </c>
      <c r="I41" s="273"/>
      <c r="J41" s="274"/>
    </row>
    <row r="42" spans="1:10" s="275" customFormat="1" ht="15" customHeight="1">
      <c r="A42" s="231">
        <f t="shared" si="2"/>
        <v>1021</v>
      </c>
      <c r="B42" s="238" t="s">
        <v>75</v>
      </c>
      <c r="C42" s="226" t="s">
        <v>70</v>
      </c>
      <c r="D42" s="228">
        <v>7</v>
      </c>
      <c r="E42" s="228"/>
      <c r="F42" s="228"/>
      <c r="G42" s="232" t="s">
        <v>70</v>
      </c>
      <c r="H42" s="232" t="s">
        <v>70</v>
      </c>
      <c r="I42" s="273"/>
      <c r="J42" s="274"/>
    </row>
    <row r="43" spans="1:10" s="275" customFormat="1" ht="15" customHeight="1">
      <c r="A43" s="231">
        <f t="shared" si="2"/>
        <v>1022</v>
      </c>
      <c r="B43" s="238" t="s">
        <v>76</v>
      </c>
      <c r="C43" s="226" t="s">
        <v>70</v>
      </c>
      <c r="D43" s="228">
        <v>3</v>
      </c>
      <c r="E43" s="228"/>
      <c r="F43" s="228"/>
      <c r="G43" s="232" t="s">
        <v>70</v>
      </c>
      <c r="H43" s="232" t="s">
        <v>70</v>
      </c>
      <c r="I43" s="273"/>
      <c r="J43" s="274"/>
    </row>
    <row r="44" spans="1:10" s="275" customFormat="1" ht="15.75" customHeight="1">
      <c r="A44" s="231">
        <f t="shared" si="2"/>
        <v>1023</v>
      </c>
      <c r="B44" s="226" t="s">
        <v>66</v>
      </c>
      <c r="C44" s="226" t="s">
        <v>70</v>
      </c>
      <c r="D44" s="228">
        <v>4</v>
      </c>
      <c r="E44" s="228"/>
      <c r="F44" s="228"/>
      <c r="G44" s="232" t="s">
        <v>70</v>
      </c>
      <c r="H44" s="232" t="s">
        <v>70</v>
      </c>
      <c r="I44" s="277"/>
      <c r="J44" s="274"/>
    </row>
    <row r="45" spans="1:10" s="275" customFormat="1" ht="12.75">
      <c r="A45" s="231">
        <f t="shared" si="2"/>
        <v>1024</v>
      </c>
      <c r="B45" s="226" t="s">
        <v>60</v>
      </c>
      <c r="C45" s="226" t="s">
        <v>70</v>
      </c>
      <c r="D45" s="228">
        <v>4</v>
      </c>
      <c r="E45" s="228"/>
      <c r="F45" s="228"/>
      <c r="G45" s="232" t="s">
        <v>70</v>
      </c>
      <c r="H45" s="232" t="s">
        <v>70</v>
      </c>
      <c r="I45" s="273"/>
      <c r="J45" s="274"/>
    </row>
    <row r="46" spans="1:10" s="275" customFormat="1" ht="15.75" customHeight="1">
      <c r="A46" s="231">
        <f t="shared" si="2"/>
        <v>1025</v>
      </c>
      <c r="B46" s="226" t="s">
        <v>98</v>
      </c>
      <c r="C46" s="226" t="s">
        <v>97</v>
      </c>
      <c r="D46" s="228">
        <v>1</v>
      </c>
      <c r="E46" s="228"/>
      <c r="F46" s="228"/>
      <c r="G46" s="232">
        <v>0</v>
      </c>
      <c r="H46" s="230">
        <f aca="true" t="shared" si="3" ref="H46:H52">D46*G46</f>
        <v>0</v>
      </c>
      <c r="I46" s="277"/>
      <c r="J46" s="274"/>
    </row>
    <row r="47" spans="1:10" s="275" customFormat="1" ht="15.75" customHeight="1">
      <c r="A47" s="231">
        <f t="shared" si="2"/>
        <v>1026</v>
      </c>
      <c r="B47" s="226" t="s">
        <v>61</v>
      </c>
      <c r="C47" s="226" t="s">
        <v>99</v>
      </c>
      <c r="D47" s="228">
        <v>1</v>
      </c>
      <c r="E47" s="228"/>
      <c r="F47" s="228"/>
      <c r="G47" s="232">
        <v>0</v>
      </c>
      <c r="H47" s="230">
        <f t="shared" si="3"/>
        <v>0</v>
      </c>
      <c r="I47" s="277"/>
      <c r="J47" s="274"/>
    </row>
    <row r="48" spans="1:10" s="275" customFormat="1" ht="15.75" customHeight="1">
      <c r="A48" s="231">
        <f t="shared" si="2"/>
        <v>1027</v>
      </c>
      <c r="B48" s="226" t="s">
        <v>62</v>
      </c>
      <c r="C48" s="226" t="s">
        <v>100</v>
      </c>
      <c r="D48" s="278">
        <v>1</v>
      </c>
      <c r="E48" s="278"/>
      <c r="F48" s="278"/>
      <c r="G48" s="232">
        <v>0</v>
      </c>
      <c r="H48" s="230">
        <f t="shared" si="3"/>
        <v>0</v>
      </c>
      <c r="I48" s="277"/>
      <c r="J48" s="274"/>
    </row>
    <row r="49" spans="1:10" s="275" customFormat="1" ht="12.75">
      <c r="A49" s="231">
        <f t="shared" si="2"/>
        <v>1028</v>
      </c>
      <c r="B49" s="240" t="s">
        <v>63</v>
      </c>
      <c r="C49" s="226" t="s">
        <v>58</v>
      </c>
      <c r="D49" s="228">
        <v>2</v>
      </c>
      <c r="E49" s="228"/>
      <c r="F49" s="228"/>
      <c r="G49" s="232">
        <v>0</v>
      </c>
      <c r="H49" s="230">
        <f t="shared" si="3"/>
        <v>0</v>
      </c>
      <c r="I49" s="273"/>
      <c r="J49" s="274"/>
    </row>
    <row r="50" spans="1:9" s="274" customFormat="1" ht="15.75" customHeight="1">
      <c r="A50" s="231">
        <f t="shared" si="2"/>
        <v>1029</v>
      </c>
      <c r="B50" s="226" t="s">
        <v>64</v>
      </c>
      <c r="C50" s="226" t="s">
        <v>9</v>
      </c>
      <c r="D50" s="228">
        <v>1</v>
      </c>
      <c r="E50" s="228"/>
      <c r="F50" s="228"/>
      <c r="G50" s="232">
        <v>0</v>
      </c>
      <c r="H50" s="230">
        <f t="shared" si="3"/>
        <v>0</v>
      </c>
      <c r="I50" s="277"/>
    </row>
    <row r="51" spans="1:9" s="274" customFormat="1" ht="15.75" customHeight="1">
      <c r="A51" s="231">
        <f t="shared" si="2"/>
        <v>1030</v>
      </c>
      <c r="B51" s="226" t="s">
        <v>6</v>
      </c>
      <c r="C51" s="226" t="s">
        <v>7</v>
      </c>
      <c r="D51" s="228">
        <v>1</v>
      </c>
      <c r="E51" s="228"/>
      <c r="F51" s="228"/>
      <c r="G51" s="232">
        <v>0</v>
      </c>
      <c r="H51" s="230">
        <f t="shared" si="3"/>
        <v>0</v>
      </c>
      <c r="I51" s="277"/>
    </row>
    <row r="52" spans="1:9" s="274" customFormat="1" ht="15.75" customHeight="1">
      <c r="A52" s="231">
        <f t="shared" si="2"/>
        <v>1031</v>
      </c>
      <c r="B52" s="226" t="s">
        <v>1</v>
      </c>
      <c r="C52" s="226" t="s">
        <v>0</v>
      </c>
      <c r="D52" s="228">
        <v>1</v>
      </c>
      <c r="E52" s="228"/>
      <c r="F52" s="228"/>
      <c r="G52" s="232">
        <v>0</v>
      </c>
      <c r="H52" s="230">
        <f t="shared" si="3"/>
        <v>0</v>
      </c>
      <c r="I52" s="277"/>
    </row>
    <row r="53" spans="1:10" s="275" customFormat="1" ht="12.75">
      <c r="A53" s="231">
        <f t="shared" si="2"/>
        <v>1032</v>
      </c>
      <c r="B53" s="226" t="s">
        <v>93</v>
      </c>
      <c r="C53" s="241" t="s">
        <v>70</v>
      </c>
      <c r="D53" s="242">
        <v>1</v>
      </c>
      <c r="E53" s="242"/>
      <c r="F53" s="242"/>
      <c r="G53" s="232" t="s">
        <v>70</v>
      </c>
      <c r="H53" s="232" t="s">
        <v>70</v>
      </c>
      <c r="I53" s="273"/>
      <c r="J53" s="274"/>
    </row>
    <row r="54" spans="1:10" s="275" customFormat="1" ht="12.75">
      <c r="A54" s="231">
        <f t="shared" si="2"/>
        <v>1033</v>
      </c>
      <c r="B54" s="226" t="s">
        <v>135</v>
      </c>
      <c r="C54" s="241" t="s">
        <v>70</v>
      </c>
      <c r="D54" s="242">
        <v>2</v>
      </c>
      <c r="E54" s="242"/>
      <c r="F54" s="242"/>
      <c r="G54" s="232" t="s">
        <v>70</v>
      </c>
      <c r="H54" s="232" t="s">
        <v>70</v>
      </c>
      <c r="I54" s="273"/>
      <c r="J54" s="274"/>
    </row>
    <row r="55" spans="1:10" s="275" customFormat="1" ht="13.5" customHeight="1">
      <c r="A55" s="231">
        <f t="shared" si="2"/>
        <v>1034</v>
      </c>
      <c r="B55" s="227" t="s">
        <v>95</v>
      </c>
      <c r="C55" s="241" t="s">
        <v>70</v>
      </c>
      <c r="D55" s="242">
        <v>2</v>
      </c>
      <c r="E55" s="242"/>
      <c r="F55" s="242"/>
      <c r="G55" s="232" t="s">
        <v>70</v>
      </c>
      <c r="H55" s="232" t="s">
        <v>70</v>
      </c>
      <c r="I55" s="273"/>
      <c r="J55" s="274"/>
    </row>
    <row r="56" spans="1:10" s="275" customFormat="1" ht="12.75">
      <c r="A56" s="231">
        <f t="shared" si="2"/>
        <v>1035</v>
      </c>
      <c r="B56" s="241" t="s">
        <v>96</v>
      </c>
      <c r="C56" s="241" t="s">
        <v>70</v>
      </c>
      <c r="D56" s="242">
        <v>2</v>
      </c>
      <c r="E56" s="242"/>
      <c r="F56" s="242"/>
      <c r="G56" s="232" t="s">
        <v>70</v>
      </c>
      <c r="H56" s="232" t="s">
        <v>70</v>
      </c>
      <c r="I56" s="273"/>
      <c r="J56" s="274"/>
    </row>
    <row r="57" spans="1:9" s="274" customFormat="1" ht="12.75">
      <c r="A57" s="231">
        <f t="shared" si="2"/>
        <v>1036</v>
      </c>
      <c r="B57" s="241" t="s">
        <v>133</v>
      </c>
      <c r="C57" s="241" t="s">
        <v>70</v>
      </c>
      <c r="D57" s="242">
        <v>12</v>
      </c>
      <c r="E57" s="242"/>
      <c r="F57" s="242"/>
      <c r="G57" s="232" t="s">
        <v>70</v>
      </c>
      <c r="H57" s="232" t="s">
        <v>70</v>
      </c>
      <c r="I57" s="277"/>
    </row>
    <row r="58" spans="1:10" ht="13.5" customHeight="1">
      <c r="A58" s="231">
        <f t="shared" si="2"/>
        <v>1037</v>
      </c>
      <c r="B58" s="173" t="s">
        <v>134</v>
      </c>
      <c r="C58" s="173" t="s">
        <v>65</v>
      </c>
      <c r="D58" s="243">
        <v>1</v>
      </c>
      <c r="E58" s="243"/>
      <c r="F58" s="243"/>
      <c r="G58" s="244">
        <v>0</v>
      </c>
      <c r="H58" s="230">
        <f aca="true" t="shared" si="4" ref="H58:H66">D58*G58</f>
        <v>0</v>
      </c>
      <c r="I58" s="160"/>
      <c r="J58" s="161"/>
    </row>
    <row r="59" spans="1:10" ht="13.5" customHeight="1">
      <c r="A59" s="231">
        <f t="shared" si="2"/>
        <v>1038</v>
      </c>
      <c r="B59" s="279" t="s">
        <v>73</v>
      </c>
      <c r="C59" s="279" t="s">
        <v>74</v>
      </c>
      <c r="D59" s="243">
        <v>1</v>
      </c>
      <c r="E59" s="243"/>
      <c r="F59" s="243"/>
      <c r="G59" s="290" t="s">
        <v>132</v>
      </c>
      <c r="H59" s="230" t="s">
        <v>132</v>
      </c>
      <c r="I59" s="160"/>
      <c r="J59" s="161"/>
    </row>
    <row r="60" spans="1:11" s="275" customFormat="1" ht="12.75" customHeight="1">
      <c r="A60" s="231">
        <f t="shared" si="2"/>
        <v>1039</v>
      </c>
      <c r="B60" s="240" t="s">
        <v>84</v>
      </c>
      <c r="C60" s="245" t="s">
        <v>112</v>
      </c>
      <c r="D60" s="228">
        <v>1</v>
      </c>
      <c r="E60" s="228"/>
      <c r="F60" s="228"/>
      <c r="G60" s="232">
        <v>0</v>
      </c>
      <c r="H60" s="230">
        <f t="shared" si="4"/>
        <v>0</v>
      </c>
      <c r="I60" s="280"/>
      <c r="J60" s="274"/>
      <c r="K60" s="281"/>
    </row>
    <row r="61" spans="1:11" s="275" customFormat="1" ht="12.75" customHeight="1">
      <c r="A61" s="231">
        <f t="shared" si="2"/>
        <v>1040</v>
      </c>
      <c r="B61" s="240" t="s">
        <v>85</v>
      </c>
      <c r="C61" s="245" t="s">
        <v>86</v>
      </c>
      <c r="D61" s="228">
        <v>1</v>
      </c>
      <c r="E61" s="228"/>
      <c r="F61" s="228"/>
      <c r="G61" s="232">
        <v>0</v>
      </c>
      <c r="H61" s="230">
        <f t="shared" si="4"/>
        <v>0</v>
      </c>
      <c r="I61" s="280"/>
      <c r="J61" s="274"/>
      <c r="K61" s="281"/>
    </row>
    <row r="62" spans="1:11" s="275" customFormat="1" ht="12.75" customHeight="1">
      <c r="A62" s="231">
        <f t="shared" si="2"/>
        <v>1041</v>
      </c>
      <c r="B62" s="161" t="s">
        <v>87</v>
      </c>
      <c r="C62" s="245" t="s">
        <v>88</v>
      </c>
      <c r="D62" s="228">
        <v>1</v>
      </c>
      <c r="E62" s="228"/>
      <c r="F62" s="228"/>
      <c r="G62" s="232">
        <v>0</v>
      </c>
      <c r="H62" s="230">
        <f t="shared" si="4"/>
        <v>0</v>
      </c>
      <c r="I62" s="280"/>
      <c r="J62" s="274"/>
      <c r="K62" s="281"/>
    </row>
    <row r="63" spans="1:11" s="275" customFormat="1" ht="12.75" customHeight="1">
      <c r="A63" s="231">
        <f t="shared" si="2"/>
        <v>1042</v>
      </c>
      <c r="B63" s="240" t="s">
        <v>91</v>
      </c>
      <c r="C63" s="245" t="s">
        <v>90</v>
      </c>
      <c r="D63" s="228">
        <v>1</v>
      </c>
      <c r="E63" s="228"/>
      <c r="F63" s="228"/>
      <c r="G63" s="232">
        <v>0</v>
      </c>
      <c r="H63" s="230">
        <f t="shared" si="4"/>
        <v>0</v>
      </c>
      <c r="I63" s="280"/>
      <c r="J63" s="274"/>
      <c r="K63" s="281"/>
    </row>
    <row r="64" spans="1:11" s="275" customFormat="1" ht="12.75">
      <c r="A64" s="231">
        <f t="shared" si="2"/>
        <v>1043</v>
      </c>
      <c r="B64" s="161" t="s">
        <v>89</v>
      </c>
      <c r="C64" s="245" t="s">
        <v>92</v>
      </c>
      <c r="D64" s="246">
        <v>3</v>
      </c>
      <c r="E64" s="246"/>
      <c r="F64" s="246"/>
      <c r="G64" s="230">
        <v>0</v>
      </c>
      <c r="H64" s="230">
        <f t="shared" si="4"/>
        <v>0</v>
      </c>
      <c r="I64" s="280"/>
      <c r="J64" s="274"/>
      <c r="K64" s="281"/>
    </row>
    <row r="65" spans="1:10" s="275" customFormat="1" ht="15" customHeight="1">
      <c r="A65" s="231">
        <f t="shared" si="2"/>
        <v>1044</v>
      </c>
      <c r="B65" s="226" t="s">
        <v>110</v>
      </c>
      <c r="C65" s="226"/>
      <c r="D65" s="228">
        <v>1</v>
      </c>
      <c r="E65" s="228"/>
      <c r="F65" s="228"/>
      <c r="G65" s="232">
        <v>0</v>
      </c>
      <c r="H65" s="247">
        <f t="shared" si="4"/>
        <v>0</v>
      </c>
      <c r="I65" s="273"/>
      <c r="J65" s="274"/>
    </row>
    <row r="66" spans="1:10" s="275" customFormat="1" ht="15" customHeight="1" thickBot="1">
      <c r="A66" s="231">
        <f t="shared" si="2"/>
        <v>1045</v>
      </c>
      <c r="B66" s="226" t="s">
        <v>48</v>
      </c>
      <c r="C66" s="226"/>
      <c r="D66" s="228">
        <v>1</v>
      </c>
      <c r="E66" s="228"/>
      <c r="F66" s="228"/>
      <c r="G66" s="232">
        <v>0</v>
      </c>
      <c r="H66" s="247">
        <f t="shared" si="4"/>
        <v>0</v>
      </c>
      <c r="I66" s="273"/>
      <c r="J66" s="274"/>
    </row>
    <row r="67" spans="1:10" ht="13.5" thickBot="1">
      <c r="A67" s="248" t="s">
        <v>50</v>
      </c>
      <c r="B67" s="210"/>
      <c r="C67" s="249" t="s">
        <v>51</v>
      </c>
      <c r="D67" s="211"/>
      <c r="E67" s="211"/>
      <c r="F67" s="211"/>
      <c r="G67" s="212"/>
      <c r="H67" s="185">
        <f>SUM(H34:H66)</f>
        <v>0</v>
      </c>
      <c r="I67" s="160"/>
      <c r="J67" s="161"/>
    </row>
    <row r="68" spans="1:10" ht="13.5" thickBot="1">
      <c r="A68" s="167">
        <v>2000</v>
      </c>
      <c r="B68" s="215"/>
      <c r="C68" s="187" t="s">
        <v>52</v>
      </c>
      <c r="D68" s="189"/>
      <c r="E68" s="189"/>
      <c r="F68" s="189"/>
      <c r="G68" s="250"/>
      <c r="H68" s="185">
        <v>0</v>
      </c>
      <c r="I68" s="160"/>
      <c r="J68" s="161"/>
    </row>
    <row r="69" spans="1:10" ht="12.75">
      <c r="A69" s="251">
        <v>3000</v>
      </c>
      <c r="B69" s="380" t="s">
        <v>53</v>
      </c>
      <c r="C69" s="381"/>
      <c r="D69" s="381"/>
      <c r="E69" s="381"/>
      <c r="F69" s="381"/>
      <c r="G69" s="381"/>
      <c r="H69" s="382"/>
      <c r="I69" s="160"/>
      <c r="J69" s="161"/>
    </row>
    <row r="70" spans="1:10" ht="12.75">
      <c r="A70" s="252" t="s">
        <v>39</v>
      </c>
      <c r="B70" s="383" t="s">
        <v>26</v>
      </c>
      <c r="C70" s="384"/>
      <c r="D70" s="384"/>
      <c r="E70" s="384"/>
      <c r="F70" s="384"/>
      <c r="G70" s="384"/>
      <c r="H70" s="385"/>
      <c r="I70" s="160"/>
      <c r="J70" s="161"/>
    </row>
    <row r="71" spans="1:10" ht="12.75">
      <c r="A71" s="253">
        <v>3203</v>
      </c>
      <c r="B71" s="197" t="s">
        <v>41</v>
      </c>
      <c r="C71" s="197" t="s">
        <v>42</v>
      </c>
      <c r="D71" s="198" t="s">
        <v>44</v>
      </c>
      <c r="E71" s="198"/>
      <c r="F71" s="198"/>
      <c r="G71" s="199" t="s">
        <v>45</v>
      </c>
      <c r="H71" s="200" t="s">
        <v>46</v>
      </c>
      <c r="I71" s="160"/>
      <c r="J71" s="161"/>
    </row>
    <row r="72" spans="1:10" ht="13.5" thickBot="1">
      <c r="A72" s="254">
        <v>3203</v>
      </c>
      <c r="B72" s="202" t="s">
        <v>32</v>
      </c>
      <c r="C72" s="203"/>
      <c r="D72" s="205"/>
      <c r="E72" s="205"/>
      <c r="F72" s="205"/>
      <c r="G72" s="206"/>
      <c r="H72" s="207">
        <f>D72*G72</f>
        <v>0</v>
      </c>
      <c r="I72" s="160"/>
      <c r="J72" s="161"/>
    </row>
    <row r="73" spans="1:10" ht="13.5" thickBot="1">
      <c r="A73" s="255">
        <v>4000</v>
      </c>
      <c r="B73" s="209" t="s">
        <v>33</v>
      </c>
      <c r="C73" s="210" t="str">
        <f>A32</f>
        <v>2.02 PERMANENT AUDIO EQUIPMENT [BASE]</v>
      </c>
      <c r="D73" s="211"/>
      <c r="E73" s="211"/>
      <c r="F73" s="211"/>
      <c r="G73" s="212"/>
      <c r="H73" s="185">
        <v>0</v>
      </c>
      <c r="I73" s="160"/>
      <c r="J73" s="161"/>
    </row>
    <row r="74" spans="1:10" ht="13.5" thickBot="1">
      <c r="A74" s="255">
        <v>5000</v>
      </c>
      <c r="B74" s="214" t="s">
        <v>34</v>
      </c>
      <c r="C74" s="210" t="str">
        <f>A32</f>
        <v>2.02 PERMANENT AUDIO EQUIPMENT [BASE]</v>
      </c>
      <c r="D74" s="162"/>
      <c r="E74" s="162"/>
      <c r="F74" s="162"/>
      <c r="G74" s="162"/>
      <c r="H74" s="216">
        <f>H67+H68+H72+H73</f>
        <v>0</v>
      </c>
      <c r="I74" s="160"/>
      <c r="J74" s="161"/>
    </row>
    <row r="75" spans="1:11" ht="13.5" thickBot="1">
      <c r="A75" s="258"/>
      <c r="B75" s="259"/>
      <c r="C75" s="259"/>
      <c r="D75" s="260"/>
      <c r="E75" s="260"/>
      <c r="F75" s="260"/>
      <c r="G75" s="261"/>
      <c r="H75" s="262"/>
      <c r="I75" s="260"/>
      <c r="J75" s="161"/>
      <c r="K75" s="282"/>
    </row>
    <row r="76" spans="1:8" ht="13.5" thickBot="1">
      <c r="A76" s="284" t="s">
        <v>31</v>
      </c>
      <c r="B76" s="297" t="s">
        <v>34</v>
      </c>
      <c r="C76" s="298" t="s">
        <v>130</v>
      </c>
      <c r="D76" s="299"/>
      <c r="E76" s="299"/>
      <c r="F76" s="299"/>
      <c r="G76" s="300"/>
      <c r="H76" s="301">
        <f>SUM(H30+H74)</f>
        <v>0</v>
      </c>
    </row>
  </sheetData>
  <sheetProtection/>
  <mergeCells count="11">
    <mergeCell ref="A7:H7"/>
    <mergeCell ref="B25:H25"/>
    <mergeCell ref="B26:H26"/>
    <mergeCell ref="B69:H69"/>
    <mergeCell ref="B70:H70"/>
    <mergeCell ref="A1:H1"/>
    <mergeCell ref="A2:H2"/>
    <mergeCell ref="A3:H3"/>
    <mergeCell ref="A4:H4"/>
    <mergeCell ref="A5:H5"/>
    <mergeCell ref="A6:H6"/>
  </mergeCells>
  <printOptions gridLines="1" horizontalCentered="1"/>
  <pageMargins left="0.5" right="0.5" top="1" bottom="0.75" header="0.5" footer="0.5"/>
  <pageSetup fitToHeight="6" horizontalDpi="600" verticalDpi="600" orientation="portrait" scale="63" r:id="rId1"/>
  <headerFooter>
    <oddHeader>&amp;C&amp;"Arial,Bold"&amp;14FINAL ES DESIGN</oddHeader>
    <oddFooter>&amp;L&amp;8ELECTRONIC SYSTEMS - 18-PS4-111- Typical District Courtroom &amp;C&amp;8 16780 [25400] - &amp;P&amp;R&amp;8 07/30/2018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view="pageLayout" zoomScaleSheetLayoutView="100" workbookViewId="0" topLeftCell="A1">
      <selection activeCell="A1" sqref="A1:H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31" t="s">
        <v>161</v>
      </c>
      <c r="B4" s="364"/>
      <c r="C4" s="364"/>
      <c r="D4" s="364"/>
      <c r="E4" s="364"/>
      <c r="F4" s="365"/>
      <c r="G4" s="366"/>
      <c r="H4" s="366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135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2.75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ht="13.5" thickBot="1"/>
    <row r="81" spans="1:8" ht="13.5" thickBot="1">
      <c r="A81" s="284" t="s">
        <v>31</v>
      </c>
      <c r="B81" s="292" t="s">
        <v>34</v>
      </c>
      <c r="C81" s="293" t="s">
        <v>116</v>
      </c>
      <c r="D81" s="294"/>
      <c r="E81" s="294"/>
      <c r="F81" s="294"/>
      <c r="G81" s="295"/>
      <c r="H81" s="296">
        <f>SUM(H32+H78)</f>
        <v>0</v>
      </c>
    </row>
  </sheetData>
  <sheetProtection/>
  <mergeCells count="11">
    <mergeCell ref="A6:H6"/>
    <mergeCell ref="B74:H74"/>
    <mergeCell ref="A7:H7"/>
    <mergeCell ref="B27:H27"/>
    <mergeCell ref="B28:H28"/>
    <mergeCell ref="B73:H73"/>
    <mergeCell ref="A1:H1"/>
    <mergeCell ref="A2:H2"/>
    <mergeCell ref="A3:H3"/>
    <mergeCell ref="A4:H4"/>
    <mergeCell ref="A5:H5"/>
  </mergeCells>
  <printOptions gridLines="1" horizontalCentered="1"/>
  <pageMargins left="0.5" right="0.5" top="1" bottom="0.75" header="0.5" footer="0.5"/>
  <pageSetup fitToHeight="6" horizontalDpi="600" verticalDpi="600" orientation="portrait" scale="60" r:id="rId1"/>
  <headerFooter>
    <oddHeader>&amp;C&amp;"Arial,Bold"&amp;14FINAL ES DESIGN</oddHeader>
    <oddFooter>&amp;L&amp;8ELECTRONIC SYSTEMS - 18-PS4-111- Typical District Courtroom &amp;C&amp;8 16780 [25400] - &amp;P&amp;R&amp;8 07/30/2018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3" sqref="A13"/>
    </sheetView>
  </sheetViews>
  <sheetFormatPr defaultColWidth="8.8515625" defaultRowHeight="12.75"/>
  <cols>
    <col min="1" max="1" width="33.421875" style="0" bestFit="1" customWidth="1"/>
    <col min="2" max="2" width="30.8515625" style="0" customWidth="1"/>
    <col min="3" max="3" width="27.8515625" style="0" bestFit="1" customWidth="1"/>
  </cols>
  <sheetData>
    <row r="1" spans="1:3" ht="12.75">
      <c r="A1" s="64" t="s">
        <v>14</v>
      </c>
      <c r="B1" s="65" t="s">
        <v>56</v>
      </c>
      <c r="C1" s="79" t="s">
        <v>20</v>
      </c>
    </row>
    <row r="2" spans="1:3" ht="12.75">
      <c r="A2" s="64" t="s">
        <v>15</v>
      </c>
      <c r="B2" s="65" t="s">
        <v>16</v>
      </c>
      <c r="C2" s="79" t="s">
        <v>21</v>
      </c>
    </row>
    <row r="3" spans="1:3" ht="12.75">
      <c r="A3" s="64" t="s">
        <v>10</v>
      </c>
      <c r="B3" s="65" t="s">
        <v>11</v>
      </c>
      <c r="C3" s="79" t="s">
        <v>25</v>
      </c>
    </row>
    <row r="4" spans="1:3" ht="12.75">
      <c r="A4" s="64" t="s">
        <v>12</v>
      </c>
      <c r="B4" s="65" t="s">
        <v>13</v>
      </c>
      <c r="C4" s="79" t="s">
        <v>22</v>
      </c>
    </row>
    <row r="5" spans="1:3" ht="12.75">
      <c r="A5" s="64" t="s">
        <v>24</v>
      </c>
      <c r="B5" s="82" t="s">
        <v>57</v>
      </c>
      <c r="C5" s="79" t="s">
        <v>23</v>
      </c>
    </row>
    <row r="6" spans="1:3" ht="12.75">
      <c r="A6" s="64" t="s">
        <v>19</v>
      </c>
      <c r="B6" s="65" t="s">
        <v>55</v>
      </c>
      <c r="C6" s="79"/>
    </row>
    <row r="7" ht="12.75">
      <c r="C7" s="79"/>
    </row>
    <row r="8" spans="1:3" ht="12.75">
      <c r="A8" s="66" t="s">
        <v>17</v>
      </c>
      <c r="B8" s="67">
        <v>1</v>
      </c>
      <c r="C8" s="79"/>
    </row>
    <row r="9" spans="1:3" ht="12.75">
      <c r="A9" s="66" t="s">
        <v>18</v>
      </c>
      <c r="B9" s="67">
        <v>2</v>
      </c>
      <c r="C9" s="79"/>
    </row>
  </sheetData>
  <sheetProtection/>
  <printOptions gridLines="1" horizontalCentered="1"/>
  <pageMargins left="0" right="0" top="0.85" bottom="0.6" header="0.55" footer="0.4"/>
  <pageSetup fitToHeight="6" horizontalDpi="600" verticalDpi="600" orientation="portrait" scale="80" r:id="rId1"/>
  <headerFooter alignWithMargins="0">
    <oddHeader>&amp;L&amp;"Arial,Bold"&amp;14GOVERNMENT ESTIMATE&amp;C&amp;"Arial,Bold"&amp;14DRAFT ES DESIGN&amp;R&amp;"Arial,Bold"&amp;14NOT FOR DISTRIBUTION</oddHeader>
    <oddFooter>&amp;L&amp;8ELECTRONIC SYSTEMS - 10-PS4-108- COURTROOM 3A&amp;C&amp;8 16780 [25400] - &amp;P&amp;R&amp;8APRIL 23,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view="pageLayout" zoomScaleSheetLayoutView="100" workbookViewId="0" topLeftCell="A1">
      <selection activeCell="A1" sqref="A1:H1"/>
    </sheetView>
  </sheetViews>
  <sheetFormatPr defaultColWidth="9.140625" defaultRowHeight="12.75"/>
  <cols>
    <col min="1" max="1" width="5.8515625" style="263" customWidth="1"/>
    <col min="2" max="2" width="52.140625" style="146" customWidth="1"/>
    <col min="3" max="3" width="28.7109375" style="146" customWidth="1"/>
    <col min="4" max="4" width="5.7109375" style="146" customWidth="1"/>
    <col min="5" max="5" width="12.140625" style="264" customWidth="1"/>
    <col min="6" max="6" width="14.7109375" style="264" customWidth="1"/>
    <col min="7" max="7" width="11.421875" style="160" customWidth="1"/>
    <col min="8" max="8" width="14.00390625" style="161" customWidth="1"/>
    <col min="9" max="9" width="10.00390625" style="162" customWidth="1"/>
    <col min="10" max="16384" width="9.140625" style="162" customWidth="1"/>
  </cols>
  <sheetData>
    <row r="1" spans="1:8" s="145" customFormat="1" ht="12.75">
      <c r="A1" s="367"/>
      <c r="B1" s="368"/>
      <c r="C1" s="368"/>
      <c r="D1" s="368"/>
      <c r="E1" s="368"/>
      <c r="F1" s="368"/>
      <c r="G1" s="369"/>
      <c r="H1" s="369"/>
    </row>
    <row r="2" spans="1:8" s="145" customFormat="1" ht="12.75">
      <c r="A2" s="386" t="s">
        <v>131</v>
      </c>
      <c r="B2" s="387"/>
      <c r="C2" s="387"/>
      <c r="D2" s="387"/>
      <c r="E2" s="387"/>
      <c r="F2" s="388"/>
      <c r="G2" s="389"/>
      <c r="H2" s="389"/>
    </row>
    <row r="3" spans="1:8" s="145" customFormat="1" ht="12.75">
      <c r="A3" s="372" t="s">
        <v>68</v>
      </c>
      <c r="B3" s="373"/>
      <c r="C3" s="373"/>
      <c r="D3" s="373"/>
      <c r="E3" s="373"/>
      <c r="F3" s="374"/>
      <c r="G3" s="369"/>
      <c r="H3" s="369"/>
    </row>
    <row r="4" spans="1:8" s="145" customFormat="1" ht="12.75">
      <c r="A4" s="370" t="s">
        <v>160</v>
      </c>
      <c r="B4" s="371"/>
      <c r="C4" s="371"/>
      <c r="D4" s="371"/>
      <c r="E4" s="371"/>
      <c r="F4" s="368"/>
      <c r="G4" s="369"/>
      <c r="H4" s="369"/>
    </row>
    <row r="5" spans="1:8" s="145" customFormat="1" ht="12.75">
      <c r="A5" s="375" t="s">
        <v>36</v>
      </c>
      <c r="B5" s="371"/>
      <c r="C5" s="371"/>
      <c r="D5" s="371"/>
      <c r="E5" s="371"/>
      <c r="F5" s="368"/>
      <c r="G5" s="369"/>
      <c r="H5" s="369"/>
    </row>
    <row r="6" spans="1:8" s="145" customFormat="1" ht="12.75">
      <c r="A6" s="376" t="s">
        <v>37</v>
      </c>
      <c r="B6" s="373"/>
      <c r="C6" s="373"/>
      <c r="D6" s="373"/>
      <c r="E6" s="373"/>
      <c r="F6" s="374"/>
      <c r="G6" s="369"/>
      <c r="H6" s="369"/>
    </row>
    <row r="7" spans="1:8" s="145" customFormat="1" ht="12.75">
      <c r="A7" s="377" t="s">
        <v>38</v>
      </c>
      <c r="B7" s="378"/>
      <c r="C7" s="378"/>
      <c r="D7" s="378"/>
      <c r="E7" s="378"/>
      <c r="F7" s="378"/>
      <c r="G7" s="369"/>
      <c r="H7" s="369"/>
    </row>
    <row r="8" spans="1:9" s="154" customFormat="1" ht="21.75" customHeight="1">
      <c r="A8" s="147" t="s">
        <v>29</v>
      </c>
      <c r="B8" s="148"/>
      <c r="C8" s="149"/>
      <c r="D8" s="150"/>
      <c r="E8" s="151"/>
      <c r="F8" s="152" t="s">
        <v>39</v>
      </c>
      <c r="G8" s="152"/>
      <c r="H8" s="152"/>
      <c r="I8" s="153"/>
    </row>
    <row r="9" spans="1:10" ht="12.75">
      <c r="A9" s="155"/>
      <c r="B9" s="156"/>
      <c r="C9" s="156"/>
      <c r="D9" s="156"/>
      <c r="E9" s="156"/>
      <c r="F9" s="157"/>
      <c r="G9" s="158"/>
      <c r="H9" s="159"/>
      <c r="I9" s="160"/>
      <c r="J9" s="161"/>
    </row>
    <row r="10" spans="1:10" ht="12.75">
      <c r="A10" s="163" t="s">
        <v>40</v>
      </c>
      <c r="B10" s="164" t="s">
        <v>41</v>
      </c>
      <c r="C10" s="164" t="s">
        <v>42</v>
      </c>
      <c r="D10" s="164"/>
      <c r="E10" s="164"/>
      <c r="F10" s="165" t="s">
        <v>44</v>
      </c>
      <c r="G10" s="166" t="s">
        <v>45</v>
      </c>
      <c r="H10" s="166" t="s">
        <v>46</v>
      </c>
      <c r="I10" s="160"/>
      <c r="J10" s="161"/>
    </row>
    <row r="11" spans="1:10" ht="12.75">
      <c r="A11" s="167">
        <f>1001</f>
        <v>1001</v>
      </c>
      <c r="B11" s="168" t="s">
        <v>69</v>
      </c>
      <c r="C11" s="169" t="s">
        <v>27</v>
      </c>
      <c r="D11" s="169"/>
      <c r="E11" s="169"/>
      <c r="F11" s="170">
        <v>4</v>
      </c>
      <c r="G11" s="171">
        <v>0</v>
      </c>
      <c r="H11" s="171">
        <f>F11*G11</f>
        <v>0</v>
      </c>
      <c r="I11" s="160"/>
      <c r="J11" s="161"/>
    </row>
    <row r="12" spans="1:10" ht="12.75">
      <c r="A12" s="172">
        <f aca="true" t="shared" si="0" ref="A12:A26">A11+1</f>
        <v>1002</v>
      </c>
      <c r="B12" s="173" t="s">
        <v>2</v>
      </c>
      <c r="C12" s="169" t="s">
        <v>27</v>
      </c>
      <c r="D12" s="169"/>
      <c r="E12" s="169"/>
      <c r="F12" s="170">
        <v>3</v>
      </c>
      <c r="G12" s="171">
        <v>0</v>
      </c>
      <c r="H12" s="171">
        <f>F12*G12</f>
        <v>0</v>
      </c>
      <c r="I12" s="160"/>
      <c r="J12" s="161"/>
    </row>
    <row r="13" spans="1:10" ht="12.75">
      <c r="A13" s="167">
        <f t="shared" si="0"/>
        <v>1003</v>
      </c>
      <c r="B13" s="173" t="s">
        <v>3</v>
      </c>
      <c r="C13" s="169" t="s">
        <v>27</v>
      </c>
      <c r="D13" s="169"/>
      <c r="E13" s="169"/>
      <c r="F13" s="170">
        <v>1</v>
      </c>
      <c r="G13" s="171" t="s">
        <v>70</v>
      </c>
      <c r="H13" s="171" t="s">
        <v>70</v>
      </c>
      <c r="I13" s="160"/>
      <c r="J13" s="161"/>
    </row>
    <row r="14" spans="1:10" ht="25.5">
      <c r="A14" s="167">
        <f t="shared" si="0"/>
        <v>1004</v>
      </c>
      <c r="B14" s="173" t="s">
        <v>117</v>
      </c>
      <c r="C14" s="169" t="s">
        <v>27</v>
      </c>
      <c r="D14" s="169"/>
      <c r="E14" s="169"/>
      <c r="F14" s="170">
        <v>1</v>
      </c>
      <c r="G14" s="171" t="s">
        <v>70</v>
      </c>
      <c r="H14" s="171" t="s">
        <v>70</v>
      </c>
      <c r="I14" s="174"/>
      <c r="J14" s="161"/>
    </row>
    <row r="15" spans="1:10" ht="12.75">
      <c r="A15" s="167">
        <f t="shared" si="0"/>
        <v>1005</v>
      </c>
      <c r="B15" s="173" t="s">
        <v>4</v>
      </c>
      <c r="C15" s="169" t="s">
        <v>27</v>
      </c>
      <c r="D15" s="169"/>
      <c r="E15" s="169"/>
      <c r="F15" s="170">
        <v>1</v>
      </c>
      <c r="G15" s="171" t="s">
        <v>70</v>
      </c>
      <c r="H15" s="171" t="s">
        <v>70</v>
      </c>
      <c r="I15" s="160"/>
      <c r="J15" s="161"/>
    </row>
    <row r="16" spans="1:10" ht="12.75">
      <c r="A16" s="167">
        <f t="shared" si="0"/>
        <v>1006</v>
      </c>
      <c r="B16" s="173" t="s">
        <v>28</v>
      </c>
      <c r="C16" s="169" t="s">
        <v>27</v>
      </c>
      <c r="D16" s="169"/>
      <c r="E16" s="169"/>
      <c r="F16" s="170">
        <v>1</v>
      </c>
      <c r="G16" s="171">
        <v>0</v>
      </c>
      <c r="H16" s="171">
        <f>F16*G16</f>
        <v>0</v>
      </c>
      <c r="I16" s="160"/>
      <c r="J16" s="161"/>
    </row>
    <row r="17" spans="1:10" ht="12.75">
      <c r="A17" s="172">
        <f t="shared" si="0"/>
        <v>1007</v>
      </c>
      <c r="B17" s="168" t="s">
        <v>71</v>
      </c>
      <c r="C17" s="169" t="s">
        <v>27</v>
      </c>
      <c r="D17" s="169"/>
      <c r="E17" s="169"/>
      <c r="F17" s="170">
        <v>1</v>
      </c>
      <c r="G17" s="171" t="s">
        <v>70</v>
      </c>
      <c r="H17" s="171" t="s">
        <v>70</v>
      </c>
      <c r="I17" s="160"/>
      <c r="J17" s="161"/>
    </row>
    <row r="18" spans="1:10" ht="25.5">
      <c r="A18" s="172">
        <f t="shared" si="0"/>
        <v>1008</v>
      </c>
      <c r="B18" s="173" t="s">
        <v>30</v>
      </c>
      <c r="C18" s="169" t="s">
        <v>27</v>
      </c>
      <c r="D18" s="169"/>
      <c r="E18" s="169"/>
      <c r="F18" s="170">
        <v>1</v>
      </c>
      <c r="G18" s="171" t="s">
        <v>70</v>
      </c>
      <c r="H18" s="171" t="s">
        <v>70</v>
      </c>
      <c r="I18" s="174"/>
      <c r="J18" s="161"/>
    </row>
    <row r="19" spans="1:10" ht="12.75">
      <c r="A19" s="167">
        <f t="shared" si="0"/>
        <v>1009</v>
      </c>
      <c r="B19" s="173" t="s">
        <v>5</v>
      </c>
      <c r="C19" s="169" t="s">
        <v>27</v>
      </c>
      <c r="D19" s="169"/>
      <c r="E19" s="169"/>
      <c r="F19" s="170">
        <v>1</v>
      </c>
      <c r="G19" s="171" t="s">
        <v>70</v>
      </c>
      <c r="H19" s="171" t="s">
        <v>70</v>
      </c>
      <c r="I19" s="160"/>
      <c r="J19" s="161"/>
    </row>
    <row r="20" spans="1:10" ht="12.75">
      <c r="A20" s="167">
        <f t="shared" si="0"/>
        <v>1010</v>
      </c>
      <c r="B20" s="173" t="s">
        <v>80</v>
      </c>
      <c r="C20" s="169" t="s">
        <v>27</v>
      </c>
      <c r="D20" s="169"/>
      <c r="E20" s="169"/>
      <c r="F20" s="170">
        <v>1</v>
      </c>
      <c r="G20" s="171" t="s">
        <v>70</v>
      </c>
      <c r="H20" s="171" t="s">
        <v>70</v>
      </c>
      <c r="I20" s="160"/>
      <c r="J20" s="161"/>
    </row>
    <row r="21" spans="1:10" ht="12.75">
      <c r="A21" s="167">
        <f t="shared" si="0"/>
        <v>1011</v>
      </c>
      <c r="B21" s="173" t="s">
        <v>81</v>
      </c>
      <c r="C21" s="169" t="s">
        <v>27</v>
      </c>
      <c r="D21" s="169"/>
      <c r="E21" s="169"/>
      <c r="F21" s="170">
        <v>1</v>
      </c>
      <c r="G21" s="171" t="s">
        <v>70</v>
      </c>
      <c r="H21" s="171" t="s">
        <v>70</v>
      </c>
      <c r="I21" s="160"/>
      <c r="J21" s="161"/>
    </row>
    <row r="22" spans="1:10" ht="12.75">
      <c r="A22" s="167">
        <f>A21+1</f>
        <v>1012</v>
      </c>
      <c r="B22" s="173" t="s">
        <v>54</v>
      </c>
      <c r="C22" s="169" t="s">
        <v>27</v>
      </c>
      <c r="D22" s="169"/>
      <c r="E22" s="169"/>
      <c r="F22" s="170">
        <v>11</v>
      </c>
      <c r="G22" s="171" t="s">
        <v>70</v>
      </c>
      <c r="H22" s="171" t="s">
        <v>70</v>
      </c>
      <c r="I22" s="160"/>
      <c r="J22" s="161"/>
    </row>
    <row r="23" spans="1:10" ht="25.5">
      <c r="A23" s="167">
        <f>A22+1</f>
        <v>1013</v>
      </c>
      <c r="B23" s="173" t="s">
        <v>118</v>
      </c>
      <c r="C23" s="169" t="s">
        <v>27</v>
      </c>
      <c r="D23" s="169"/>
      <c r="E23" s="169"/>
      <c r="F23" s="170">
        <v>2</v>
      </c>
      <c r="G23" s="171" t="s">
        <v>70</v>
      </c>
      <c r="H23" s="171" t="s">
        <v>70</v>
      </c>
      <c r="I23" s="160"/>
      <c r="J23" s="161"/>
    </row>
    <row r="24" spans="1:10" ht="25.5">
      <c r="A24" s="167">
        <f>A23+1</f>
        <v>1014</v>
      </c>
      <c r="B24" s="173" t="s">
        <v>119</v>
      </c>
      <c r="C24" s="169" t="s">
        <v>27</v>
      </c>
      <c r="D24" s="169"/>
      <c r="E24" s="169"/>
      <c r="F24" s="170">
        <v>2</v>
      </c>
      <c r="G24" s="171">
        <v>0</v>
      </c>
      <c r="H24" s="171">
        <f>F24*G24</f>
        <v>0</v>
      </c>
      <c r="I24" s="160"/>
      <c r="J24" s="161"/>
    </row>
    <row r="25" spans="1:10" ht="12.75">
      <c r="A25" s="167">
        <f>A24+1</f>
        <v>1015</v>
      </c>
      <c r="B25" s="175" t="s">
        <v>47</v>
      </c>
      <c r="C25" s="176" t="s">
        <v>48</v>
      </c>
      <c r="D25" s="176"/>
      <c r="E25" s="176"/>
      <c r="F25" s="177">
        <v>1</v>
      </c>
      <c r="G25" s="178">
        <v>0</v>
      </c>
      <c r="H25" s="178">
        <f>F25*G25</f>
        <v>0</v>
      </c>
      <c r="I25" s="160"/>
      <c r="J25" s="161"/>
    </row>
    <row r="26" spans="1:10" ht="13.5" thickBot="1">
      <c r="A26" s="172">
        <f t="shared" si="0"/>
        <v>1016</v>
      </c>
      <c r="B26" s="175" t="s">
        <v>49</v>
      </c>
      <c r="C26" s="176" t="s">
        <v>48</v>
      </c>
      <c r="D26" s="176"/>
      <c r="E26" s="176"/>
      <c r="F26" s="177">
        <v>1</v>
      </c>
      <c r="G26" s="178">
        <v>0</v>
      </c>
      <c r="H26" s="179">
        <f>F26*G26</f>
        <v>0</v>
      </c>
      <c r="I26" s="160"/>
      <c r="J26" s="161"/>
    </row>
    <row r="27" spans="1:10" ht="13.5" thickBot="1">
      <c r="A27" s="180" t="s">
        <v>50</v>
      </c>
      <c r="C27" s="181" t="s">
        <v>51</v>
      </c>
      <c r="D27" s="182"/>
      <c r="E27" s="182"/>
      <c r="F27" s="183"/>
      <c r="G27" s="184"/>
      <c r="H27" s="185">
        <f>SUM(H11:H26)</f>
        <v>0</v>
      </c>
      <c r="I27" s="160"/>
      <c r="J27" s="161"/>
    </row>
    <row r="28" spans="1:10" ht="13.5" thickBot="1">
      <c r="A28" s="186">
        <v>2000</v>
      </c>
      <c r="C28" s="187" t="s">
        <v>52</v>
      </c>
      <c r="D28" s="188"/>
      <c r="E28" s="188"/>
      <c r="F28" s="189"/>
      <c r="G28" s="190"/>
      <c r="H28" s="191">
        <v>0</v>
      </c>
      <c r="I28" s="160"/>
      <c r="J28" s="161"/>
    </row>
    <row r="29" spans="1:6" ht="12.75">
      <c r="A29" s="192">
        <v>3000</v>
      </c>
      <c r="B29" s="380" t="s">
        <v>53</v>
      </c>
      <c r="C29" s="390"/>
      <c r="D29" s="390"/>
      <c r="E29" s="390"/>
      <c r="F29" s="391"/>
    </row>
    <row r="30" spans="1:6" ht="13.5" customHeight="1">
      <c r="A30" s="194" t="s">
        <v>39</v>
      </c>
      <c r="B30" s="383" t="s">
        <v>26</v>
      </c>
      <c r="C30" s="392"/>
      <c r="D30" s="392"/>
      <c r="E30" s="392"/>
      <c r="F30" s="393"/>
    </row>
    <row r="31" spans="1:6" ht="12.75" customHeight="1">
      <c r="A31" s="196">
        <v>3201</v>
      </c>
      <c r="B31" s="197" t="s">
        <v>41</v>
      </c>
      <c r="C31" s="197" t="s">
        <v>42</v>
      </c>
      <c r="D31" s="198" t="s">
        <v>44</v>
      </c>
      <c r="E31" s="199" t="s">
        <v>45</v>
      </c>
      <c r="F31" s="200" t="s">
        <v>46</v>
      </c>
    </row>
    <row r="32" spans="1:10" ht="13.5" customHeight="1" thickBot="1">
      <c r="A32" s="201">
        <f>A31</f>
        <v>3201</v>
      </c>
      <c r="B32" s="202" t="s">
        <v>32</v>
      </c>
      <c r="C32" s="203"/>
      <c r="D32" s="204"/>
      <c r="E32" s="204"/>
      <c r="F32" s="205"/>
      <c r="G32" s="206"/>
      <c r="H32" s="207">
        <f>F32*G32</f>
        <v>0</v>
      </c>
      <c r="I32" s="160"/>
      <c r="J32" s="161"/>
    </row>
    <row r="33" spans="1:10" ht="13.5" thickBot="1">
      <c r="A33" s="208">
        <v>4000</v>
      </c>
      <c r="B33" s="209" t="s">
        <v>33</v>
      </c>
      <c r="C33" s="210" t="str">
        <f>A8</f>
        <v>2.01 ELECTRONIC SYSTEMS CABLING [BASE]</v>
      </c>
      <c r="D33" s="210"/>
      <c r="E33" s="210"/>
      <c r="F33" s="211"/>
      <c r="G33" s="212"/>
      <c r="H33" s="191">
        <v>0</v>
      </c>
      <c r="I33" s="160"/>
      <c r="J33" s="161"/>
    </row>
    <row r="34" spans="1:10" ht="12.75" customHeight="1" thickBot="1">
      <c r="A34" s="213">
        <v>5000</v>
      </c>
      <c r="B34" s="214" t="s">
        <v>34</v>
      </c>
      <c r="C34" s="210" t="str">
        <f>A8</f>
        <v>2.01 ELECTRONIC SYSTEMS CABLING [BASE]</v>
      </c>
      <c r="D34" s="210"/>
      <c r="E34" s="210"/>
      <c r="F34" s="215"/>
      <c r="G34" s="212"/>
      <c r="H34" s="216">
        <f>H32+H33+H28+H27</f>
        <v>0</v>
      </c>
      <c r="I34" s="160"/>
      <c r="J34" s="161"/>
    </row>
    <row r="36" spans="1:6" ht="12.75">
      <c r="A36" s="217"/>
      <c r="B36" s="218"/>
      <c r="C36" s="218"/>
      <c r="D36" s="218"/>
      <c r="E36" s="219"/>
      <c r="F36" s="219"/>
    </row>
    <row r="37" spans="1:8" ht="9.75" customHeight="1">
      <c r="A37" s="147" t="s">
        <v>67</v>
      </c>
      <c r="B37" s="148"/>
      <c r="C37" s="149"/>
      <c r="D37" s="150"/>
      <c r="E37" s="150"/>
      <c r="F37" s="150"/>
      <c r="G37" s="151"/>
      <c r="H37" s="152" t="s">
        <v>39</v>
      </c>
    </row>
    <row r="38" spans="1:8" ht="12.75">
      <c r="A38" s="220" t="s">
        <v>40</v>
      </c>
      <c r="B38" s="221" t="s">
        <v>41</v>
      </c>
      <c r="C38" s="222" t="s">
        <v>42</v>
      </c>
      <c r="D38" s="223" t="s">
        <v>44</v>
      </c>
      <c r="E38" s="220" t="s">
        <v>43</v>
      </c>
      <c r="F38" s="223" t="s">
        <v>111</v>
      </c>
      <c r="G38" s="224" t="s">
        <v>45</v>
      </c>
      <c r="H38" s="224" t="s">
        <v>46</v>
      </c>
    </row>
    <row r="39" spans="1:8" ht="12.75">
      <c r="A39" s="225">
        <v>1017</v>
      </c>
      <c r="B39" s="226" t="s">
        <v>79</v>
      </c>
      <c r="C39" s="227" t="s">
        <v>78</v>
      </c>
      <c r="D39" s="228">
        <v>3</v>
      </c>
      <c r="E39" s="228"/>
      <c r="F39" s="228"/>
      <c r="G39" s="229">
        <v>0</v>
      </c>
      <c r="H39" s="230">
        <f aca="true" t="shared" si="1" ref="H39:H45">D39*G39</f>
        <v>0</v>
      </c>
    </row>
    <row r="40" spans="1:8" ht="12.75">
      <c r="A40" s="231">
        <f aca="true" t="shared" si="2" ref="A40:A70">A39+1</f>
        <v>1018</v>
      </c>
      <c r="B40" s="226" t="s">
        <v>82</v>
      </c>
      <c r="C40" s="227" t="s">
        <v>83</v>
      </c>
      <c r="D40" s="228">
        <v>1</v>
      </c>
      <c r="E40" s="228"/>
      <c r="F40" s="228"/>
      <c r="G40" s="229">
        <v>0</v>
      </c>
      <c r="H40" s="230">
        <f t="shared" si="1"/>
        <v>0</v>
      </c>
    </row>
    <row r="41" spans="1:8" ht="12.75">
      <c r="A41" s="231">
        <f t="shared" si="2"/>
        <v>1019</v>
      </c>
      <c r="B41" s="226" t="s">
        <v>59</v>
      </c>
      <c r="C41" s="226" t="s">
        <v>8</v>
      </c>
      <c r="D41" s="228">
        <v>2</v>
      </c>
      <c r="E41" s="228"/>
      <c r="F41" s="228"/>
      <c r="G41" s="232">
        <v>0</v>
      </c>
      <c r="H41" s="230">
        <f t="shared" si="1"/>
        <v>0</v>
      </c>
    </row>
    <row r="42" spans="1:8" ht="12.75">
      <c r="A42" s="231">
        <f t="shared" si="2"/>
        <v>1020</v>
      </c>
      <c r="B42" s="233" t="s">
        <v>101</v>
      </c>
      <c r="C42" s="233" t="s">
        <v>102</v>
      </c>
      <c r="D42" s="234">
        <v>1</v>
      </c>
      <c r="E42" s="235"/>
      <c r="F42" s="235"/>
      <c r="G42" s="236">
        <v>0</v>
      </c>
      <c r="H42" s="237">
        <f t="shared" si="1"/>
        <v>0</v>
      </c>
    </row>
    <row r="43" spans="1:8" ht="12.75">
      <c r="A43" s="231">
        <f t="shared" si="2"/>
        <v>1021</v>
      </c>
      <c r="B43" s="233" t="s">
        <v>103</v>
      </c>
      <c r="C43" s="233" t="s">
        <v>104</v>
      </c>
      <c r="D43" s="234">
        <v>1</v>
      </c>
      <c r="E43" s="235"/>
      <c r="F43" s="235"/>
      <c r="G43" s="236">
        <v>0</v>
      </c>
      <c r="H43" s="237">
        <f t="shared" si="1"/>
        <v>0</v>
      </c>
    </row>
    <row r="44" spans="1:8" ht="12.75">
      <c r="A44" s="231">
        <f t="shared" si="2"/>
        <v>1022</v>
      </c>
      <c r="B44" s="233" t="s">
        <v>105</v>
      </c>
      <c r="C44" s="233" t="s">
        <v>106</v>
      </c>
      <c r="D44" s="234">
        <v>1</v>
      </c>
      <c r="E44" s="235"/>
      <c r="F44" s="235"/>
      <c r="G44" s="236">
        <v>0</v>
      </c>
      <c r="H44" s="237">
        <f t="shared" si="1"/>
        <v>0</v>
      </c>
    </row>
    <row r="45" spans="1:8" ht="12.75">
      <c r="A45" s="231">
        <f t="shared" si="2"/>
        <v>1023</v>
      </c>
      <c r="B45" s="233" t="s">
        <v>107</v>
      </c>
      <c r="C45" s="233" t="s">
        <v>108</v>
      </c>
      <c r="D45" s="234">
        <v>1</v>
      </c>
      <c r="E45" s="235"/>
      <c r="F45" s="235"/>
      <c r="G45" s="236">
        <v>0</v>
      </c>
      <c r="H45" s="237">
        <f t="shared" si="1"/>
        <v>0</v>
      </c>
    </row>
    <row r="46" spans="1:8" ht="12.75">
      <c r="A46" s="231">
        <f t="shared" si="2"/>
        <v>1024</v>
      </c>
      <c r="B46" s="226" t="s">
        <v>120</v>
      </c>
      <c r="C46" s="226" t="s">
        <v>70</v>
      </c>
      <c r="D46" s="228">
        <v>2</v>
      </c>
      <c r="E46" s="228"/>
      <c r="F46" s="228"/>
      <c r="G46" s="232" t="s">
        <v>70</v>
      </c>
      <c r="H46" s="232" t="s">
        <v>70</v>
      </c>
    </row>
    <row r="47" spans="1:8" ht="12.75">
      <c r="A47" s="231">
        <f t="shared" si="2"/>
        <v>1025</v>
      </c>
      <c r="B47" s="226" t="s">
        <v>121</v>
      </c>
      <c r="C47" s="226" t="s">
        <v>70</v>
      </c>
      <c r="D47" s="228">
        <v>2</v>
      </c>
      <c r="E47" s="228"/>
      <c r="F47" s="228"/>
      <c r="G47" s="232" t="s">
        <v>70</v>
      </c>
      <c r="H47" s="232" t="s">
        <v>70</v>
      </c>
    </row>
    <row r="48" spans="1:8" ht="12.75">
      <c r="A48" s="231">
        <f t="shared" si="2"/>
        <v>1026</v>
      </c>
      <c r="B48" s="226" t="s">
        <v>122</v>
      </c>
      <c r="C48" s="226" t="s">
        <v>123</v>
      </c>
      <c r="D48" s="228">
        <v>2</v>
      </c>
      <c r="E48" s="228"/>
      <c r="F48" s="228"/>
      <c r="G48" s="232">
        <v>0</v>
      </c>
      <c r="H48" s="230">
        <f>D48*G48</f>
        <v>0</v>
      </c>
    </row>
    <row r="49" spans="1:8" ht="12.75">
      <c r="A49" s="231">
        <f t="shared" si="2"/>
        <v>1027</v>
      </c>
      <c r="B49" s="226" t="s">
        <v>124</v>
      </c>
      <c r="C49" s="226" t="s">
        <v>125</v>
      </c>
      <c r="D49" s="228">
        <v>2</v>
      </c>
      <c r="E49" s="228"/>
      <c r="F49" s="228"/>
      <c r="G49" s="232">
        <v>0</v>
      </c>
      <c r="H49" s="230">
        <f>D49*G49</f>
        <v>0</v>
      </c>
    </row>
    <row r="50" spans="1:8" ht="12.75">
      <c r="A50" s="231">
        <f t="shared" si="2"/>
        <v>1028</v>
      </c>
      <c r="B50" s="238" t="s">
        <v>72</v>
      </c>
      <c r="C50" s="226" t="s">
        <v>70</v>
      </c>
      <c r="D50" s="228">
        <v>3</v>
      </c>
      <c r="E50" s="228"/>
      <c r="F50" s="228"/>
      <c r="G50" s="232" t="s">
        <v>70</v>
      </c>
      <c r="H50" s="232" t="s">
        <v>70</v>
      </c>
    </row>
    <row r="51" spans="1:8" ht="12.75">
      <c r="A51" s="231">
        <f t="shared" si="2"/>
        <v>1029</v>
      </c>
      <c r="B51" s="226" t="s">
        <v>77</v>
      </c>
      <c r="C51" s="226" t="s">
        <v>70</v>
      </c>
      <c r="D51" s="228">
        <v>8</v>
      </c>
      <c r="E51" s="228"/>
      <c r="F51" s="228"/>
      <c r="G51" s="232" t="s">
        <v>70</v>
      </c>
      <c r="H51" s="232" t="s">
        <v>70</v>
      </c>
    </row>
    <row r="52" spans="1:8" ht="12.75">
      <c r="A52" s="231">
        <f t="shared" si="2"/>
        <v>1030</v>
      </c>
      <c r="B52" s="226" t="s">
        <v>126</v>
      </c>
      <c r="C52" s="226" t="s">
        <v>70</v>
      </c>
      <c r="D52" s="228">
        <v>2</v>
      </c>
      <c r="E52" s="228"/>
      <c r="F52" s="228"/>
      <c r="G52" s="239" t="s">
        <v>70</v>
      </c>
      <c r="H52" s="239" t="s">
        <v>70</v>
      </c>
    </row>
    <row r="53" spans="1:8" ht="12.75">
      <c r="A53" s="231">
        <f t="shared" si="2"/>
        <v>1031</v>
      </c>
      <c r="B53" s="226" t="s">
        <v>127</v>
      </c>
      <c r="C53" s="226" t="s">
        <v>70</v>
      </c>
      <c r="D53" s="228">
        <v>2</v>
      </c>
      <c r="E53" s="228"/>
      <c r="F53" s="228"/>
      <c r="G53" s="239" t="s">
        <v>70</v>
      </c>
      <c r="H53" s="239" t="s">
        <v>70</v>
      </c>
    </row>
    <row r="54" spans="1:8" ht="12.75">
      <c r="A54" s="231">
        <f t="shared" si="2"/>
        <v>1032</v>
      </c>
      <c r="B54" s="226" t="s">
        <v>66</v>
      </c>
      <c r="C54" s="226" t="s">
        <v>70</v>
      </c>
      <c r="D54" s="228">
        <v>3</v>
      </c>
      <c r="E54" s="228"/>
      <c r="F54" s="228"/>
      <c r="G54" s="232" t="s">
        <v>70</v>
      </c>
      <c r="H54" s="232" t="s">
        <v>70</v>
      </c>
    </row>
    <row r="55" spans="1:8" ht="12.75">
      <c r="A55" s="231">
        <f t="shared" si="2"/>
        <v>1033</v>
      </c>
      <c r="B55" s="226" t="s">
        <v>60</v>
      </c>
      <c r="C55" s="226" t="s">
        <v>70</v>
      </c>
      <c r="D55" s="228">
        <v>3</v>
      </c>
      <c r="E55" s="228"/>
      <c r="F55" s="228"/>
      <c r="G55" s="232" t="s">
        <v>70</v>
      </c>
      <c r="H55" s="232" t="s">
        <v>70</v>
      </c>
    </row>
    <row r="56" spans="1:8" ht="12.75">
      <c r="A56" s="231">
        <f t="shared" si="2"/>
        <v>1034</v>
      </c>
      <c r="B56" s="226" t="s">
        <v>128</v>
      </c>
      <c r="C56" s="226" t="s">
        <v>70</v>
      </c>
      <c r="D56" s="228">
        <v>1</v>
      </c>
      <c r="E56" s="228"/>
      <c r="F56" s="228"/>
      <c r="G56" s="232" t="s">
        <v>70</v>
      </c>
      <c r="H56" s="232" t="s">
        <v>70</v>
      </c>
    </row>
    <row r="57" spans="1:8" ht="12.75">
      <c r="A57" s="231">
        <f t="shared" si="2"/>
        <v>1035</v>
      </c>
      <c r="B57" s="240" t="s">
        <v>63</v>
      </c>
      <c r="C57" s="226" t="s">
        <v>58</v>
      </c>
      <c r="D57" s="228">
        <v>2</v>
      </c>
      <c r="E57" s="228"/>
      <c r="F57" s="228"/>
      <c r="G57" s="232">
        <v>0</v>
      </c>
      <c r="H57" s="230">
        <f>D57*G57</f>
        <v>0</v>
      </c>
    </row>
    <row r="58" spans="1:8" ht="12.75">
      <c r="A58" s="231">
        <f t="shared" si="2"/>
        <v>1036</v>
      </c>
      <c r="B58" s="226" t="s">
        <v>93</v>
      </c>
      <c r="C58" s="241" t="s">
        <v>70</v>
      </c>
      <c r="D58" s="242">
        <v>1</v>
      </c>
      <c r="E58" s="242"/>
      <c r="F58" s="242"/>
      <c r="G58" s="232" t="s">
        <v>70</v>
      </c>
      <c r="H58" s="232" t="s">
        <v>70</v>
      </c>
    </row>
    <row r="59" spans="1:8" ht="12.75">
      <c r="A59" s="231">
        <f t="shared" si="2"/>
        <v>1037</v>
      </c>
      <c r="B59" s="226" t="s">
        <v>135</v>
      </c>
      <c r="C59" s="241" t="s">
        <v>70</v>
      </c>
      <c r="D59" s="242">
        <v>2</v>
      </c>
      <c r="E59" s="242"/>
      <c r="F59" s="242"/>
      <c r="G59" s="232" t="s">
        <v>70</v>
      </c>
      <c r="H59" s="232" t="s">
        <v>70</v>
      </c>
    </row>
    <row r="60" spans="1:8" ht="12.75">
      <c r="A60" s="231">
        <f t="shared" si="2"/>
        <v>1038</v>
      </c>
      <c r="B60" s="227" t="s">
        <v>95</v>
      </c>
      <c r="C60" s="241" t="s">
        <v>70</v>
      </c>
      <c r="D60" s="242">
        <v>2</v>
      </c>
      <c r="E60" s="242"/>
      <c r="F60" s="242"/>
      <c r="G60" s="232" t="s">
        <v>70</v>
      </c>
      <c r="H60" s="232" t="s">
        <v>70</v>
      </c>
    </row>
    <row r="61" spans="1:8" ht="12.75">
      <c r="A61" s="231">
        <f t="shared" si="2"/>
        <v>1039</v>
      </c>
      <c r="B61" s="241" t="s">
        <v>96</v>
      </c>
      <c r="C61" s="241" t="s">
        <v>70</v>
      </c>
      <c r="D61" s="242">
        <v>2</v>
      </c>
      <c r="E61" s="242"/>
      <c r="F61" s="242"/>
      <c r="G61" s="232" t="s">
        <v>70</v>
      </c>
      <c r="H61" s="232" t="s">
        <v>70</v>
      </c>
    </row>
    <row r="62" spans="1:8" ht="12.75">
      <c r="A62" s="231">
        <f t="shared" si="2"/>
        <v>1040</v>
      </c>
      <c r="B62" s="241" t="s">
        <v>133</v>
      </c>
      <c r="C62" s="241" t="s">
        <v>70</v>
      </c>
      <c r="D62" s="242">
        <v>12</v>
      </c>
      <c r="E62" s="242"/>
      <c r="F62" s="242"/>
      <c r="G62" s="232" t="s">
        <v>70</v>
      </c>
      <c r="H62" s="232" t="s">
        <v>70</v>
      </c>
    </row>
    <row r="63" spans="1:8" ht="12.75">
      <c r="A63" s="231">
        <f t="shared" si="2"/>
        <v>1041</v>
      </c>
      <c r="B63" s="241" t="s">
        <v>134</v>
      </c>
      <c r="C63" s="241" t="s">
        <v>65</v>
      </c>
      <c r="D63" s="242">
        <v>1</v>
      </c>
      <c r="E63" s="242"/>
      <c r="F63" s="242"/>
      <c r="G63" s="232">
        <v>0</v>
      </c>
      <c r="H63" s="232">
        <f aca="true" t="shared" si="3" ref="H63:H70">D63*G63</f>
        <v>0</v>
      </c>
    </row>
    <row r="64" spans="1:8" ht="12.75">
      <c r="A64" s="231">
        <f t="shared" si="2"/>
        <v>1042</v>
      </c>
      <c r="B64" s="240" t="s">
        <v>84</v>
      </c>
      <c r="C64" s="245" t="s">
        <v>112</v>
      </c>
      <c r="D64" s="228">
        <v>1</v>
      </c>
      <c r="E64" s="228"/>
      <c r="F64" s="228"/>
      <c r="G64" s="232">
        <v>0</v>
      </c>
      <c r="H64" s="230">
        <f t="shared" si="3"/>
        <v>0</v>
      </c>
    </row>
    <row r="65" spans="1:8" ht="12.75">
      <c r="A65" s="231">
        <f t="shared" si="2"/>
        <v>1043</v>
      </c>
      <c r="B65" s="240" t="s">
        <v>85</v>
      </c>
      <c r="C65" s="245" t="s">
        <v>86</v>
      </c>
      <c r="D65" s="228">
        <v>1</v>
      </c>
      <c r="E65" s="228"/>
      <c r="F65" s="228"/>
      <c r="G65" s="232">
        <v>0</v>
      </c>
      <c r="H65" s="230">
        <f t="shared" si="3"/>
        <v>0</v>
      </c>
    </row>
    <row r="66" spans="1:8" ht="12.75">
      <c r="A66" s="231">
        <f t="shared" si="2"/>
        <v>1044</v>
      </c>
      <c r="B66" s="169" t="s">
        <v>87</v>
      </c>
      <c r="C66" s="245" t="s">
        <v>88</v>
      </c>
      <c r="D66" s="228">
        <v>1</v>
      </c>
      <c r="E66" s="228"/>
      <c r="F66" s="228"/>
      <c r="G66" s="232">
        <v>0</v>
      </c>
      <c r="H66" s="230">
        <f t="shared" si="3"/>
        <v>0</v>
      </c>
    </row>
    <row r="67" spans="1:8" ht="12.75">
      <c r="A67" s="231">
        <f t="shared" si="2"/>
        <v>1045</v>
      </c>
      <c r="B67" s="161" t="s">
        <v>91</v>
      </c>
      <c r="C67" s="245" t="s">
        <v>90</v>
      </c>
      <c r="D67" s="228">
        <v>1</v>
      </c>
      <c r="E67" s="228"/>
      <c r="F67" s="228"/>
      <c r="G67" s="232">
        <v>0</v>
      </c>
      <c r="H67" s="230">
        <f t="shared" si="3"/>
        <v>0</v>
      </c>
    </row>
    <row r="68" spans="1:8" ht="12.75">
      <c r="A68" s="231">
        <f t="shared" si="2"/>
        <v>1046</v>
      </c>
      <c r="B68" s="240" t="s">
        <v>89</v>
      </c>
      <c r="C68" s="245" t="s">
        <v>92</v>
      </c>
      <c r="D68" s="246">
        <v>3</v>
      </c>
      <c r="E68" s="246"/>
      <c r="F68" s="246"/>
      <c r="G68" s="230">
        <v>0</v>
      </c>
      <c r="H68" s="230">
        <f t="shared" si="3"/>
        <v>0</v>
      </c>
    </row>
    <row r="69" spans="1:8" ht="12.75">
      <c r="A69" s="231">
        <f t="shared" si="2"/>
        <v>1047</v>
      </c>
      <c r="B69" s="226" t="s">
        <v>110</v>
      </c>
      <c r="C69" s="226"/>
      <c r="D69" s="228">
        <v>1</v>
      </c>
      <c r="E69" s="228"/>
      <c r="F69" s="228"/>
      <c r="G69" s="232">
        <v>0</v>
      </c>
      <c r="H69" s="247">
        <f t="shared" si="3"/>
        <v>0</v>
      </c>
    </row>
    <row r="70" spans="1:8" ht="13.5" thickBot="1">
      <c r="A70" s="231">
        <f t="shared" si="2"/>
        <v>1048</v>
      </c>
      <c r="B70" s="226" t="s">
        <v>48</v>
      </c>
      <c r="C70" s="226"/>
      <c r="D70" s="228">
        <v>1</v>
      </c>
      <c r="E70" s="228"/>
      <c r="F70" s="228"/>
      <c r="G70" s="232">
        <v>0</v>
      </c>
      <c r="H70" s="247">
        <f t="shared" si="3"/>
        <v>0</v>
      </c>
    </row>
    <row r="71" spans="1:8" ht="13.5" thickBot="1">
      <c r="A71" s="248" t="s">
        <v>50</v>
      </c>
      <c r="B71" s="210"/>
      <c r="C71" s="249" t="s">
        <v>51</v>
      </c>
      <c r="D71" s="211"/>
      <c r="E71" s="211"/>
      <c r="F71" s="211"/>
      <c r="G71" s="212"/>
      <c r="H71" s="185">
        <f>SUM(H39:H70)</f>
        <v>0</v>
      </c>
    </row>
    <row r="72" spans="1:8" ht="13.5" thickBot="1">
      <c r="A72" s="167">
        <v>2000</v>
      </c>
      <c r="B72" s="215"/>
      <c r="C72" s="187" t="s">
        <v>52</v>
      </c>
      <c r="D72" s="189"/>
      <c r="E72" s="189"/>
      <c r="F72" s="189"/>
      <c r="G72" s="250"/>
      <c r="H72" s="185">
        <v>0</v>
      </c>
    </row>
    <row r="73" spans="1:8" ht="12.75">
      <c r="A73" s="251">
        <v>3000</v>
      </c>
      <c r="B73" s="380" t="s">
        <v>53</v>
      </c>
      <c r="C73" s="381"/>
      <c r="D73" s="381"/>
      <c r="E73" s="381"/>
      <c r="F73" s="381"/>
      <c r="G73" s="381"/>
      <c r="H73" s="382"/>
    </row>
    <row r="74" spans="1:8" ht="12.75">
      <c r="A74" s="252" t="s">
        <v>39</v>
      </c>
      <c r="B74" s="383" t="s">
        <v>26</v>
      </c>
      <c r="C74" s="384"/>
      <c r="D74" s="384"/>
      <c r="E74" s="384"/>
      <c r="F74" s="384"/>
      <c r="G74" s="384"/>
      <c r="H74" s="385"/>
    </row>
    <row r="75" spans="1:8" ht="12.75">
      <c r="A75" s="253">
        <v>3203</v>
      </c>
      <c r="B75" s="197" t="s">
        <v>41</v>
      </c>
      <c r="C75" s="197" t="s">
        <v>42</v>
      </c>
      <c r="D75" s="198" t="s">
        <v>44</v>
      </c>
      <c r="E75" s="198"/>
      <c r="F75" s="198"/>
      <c r="G75" s="199" t="s">
        <v>45</v>
      </c>
      <c r="H75" s="200" t="s">
        <v>46</v>
      </c>
    </row>
    <row r="76" spans="1:8" ht="13.5" thickBot="1">
      <c r="A76" s="254">
        <v>3203</v>
      </c>
      <c r="B76" s="202" t="s">
        <v>32</v>
      </c>
      <c r="C76" s="203"/>
      <c r="D76" s="205"/>
      <c r="E76" s="205"/>
      <c r="F76" s="205"/>
      <c r="G76" s="206"/>
      <c r="H76" s="207">
        <f>D76*G76</f>
        <v>0</v>
      </c>
    </row>
    <row r="77" spans="1:8" ht="13.5" thickBot="1">
      <c r="A77" s="255">
        <v>4000</v>
      </c>
      <c r="B77" s="209" t="s">
        <v>33</v>
      </c>
      <c r="C77" s="210" t="str">
        <f>A37</f>
        <v>2.02 PERMANENT AUDIO EQUIPMENT [BASE]</v>
      </c>
      <c r="D77" s="211"/>
      <c r="E77" s="211"/>
      <c r="F77" s="211"/>
      <c r="G77" s="212"/>
      <c r="H77" s="185">
        <v>0</v>
      </c>
    </row>
    <row r="78" spans="1:8" ht="13.5" thickBot="1">
      <c r="A78" s="255">
        <v>5000</v>
      </c>
      <c r="B78" s="214" t="s">
        <v>34</v>
      </c>
      <c r="C78" s="210" t="str">
        <f>A37</f>
        <v>2.02 PERMANENT AUDIO EQUIPMENT [BASE]</v>
      </c>
      <c r="D78" s="256"/>
      <c r="E78" s="256"/>
      <c r="F78" s="256"/>
      <c r="G78" s="257"/>
      <c r="H78" s="216">
        <f>H71+H72+H76+H77</f>
        <v>0</v>
      </c>
    </row>
    <row r="79" spans="1:8" ht="12.75">
      <c r="A79" s="258"/>
      <c r="B79" s="259"/>
      <c r="C79" s="259"/>
      <c r="D79" s="260"/>
      <c r="E79" s="260"/>
      <c r="F79" s="260"/>
      <c r="G79" s="261"/>
      <c r="H79" s="262"/>
    </row>
    <row r="80" ht="13.5" thickBot="1"/>
    <row r="81" spans="1:8" ht="13.5" thickBot="1">
      <c r="A81" s="284" t="s">
        <v>31</v>
      </c>
      <c r="B81" s="297" t="s">
        <v>34</v>
      </c>
      <c r="C81" s="298" t="s">
        <v>166</v>
      </c>
      <c r="D81" s="299"/>
      <c r="E81" s="299"/>
      <c r="F81" s="299"/>
      <c r="G81" s="300"/>
      <c r="H81" s="301">
        <f>SUM(H34+H78)</f>
        <v>0</v>
      </c>
    </row>
  </sheetData>
  <sheetProtection/>
  <mergeCells count="11">
    <mergeCell ref="A7:H7"/>
    <mergeCell ref="B29:F29"/>
    <mergeCell ref="B30:F30"/>
    <mergeCell ref="B73:H73"/>
    <mergeCell ref="B74:H74"/>
    <mergeCell ref="A1:H1"/>
    <mergeCell ref="A2:H2"/>
    <mergeCell ref="A3:H3"/>
    <mergeCell ref="A4:H4"/>
    <mergeCell ref="A5:H5"/>
    <mergeCell ref="A6:H6"/>
  </mergeCells>
  <printOptions gridLines="1" horizontalCentered="1"/>
  <pageMargins left="0.5" right="0.5" top="1" bottom="0.75" header="0.5" footer="0.5"/>
  <pageSetup fitToHeight="6" horizontalDpi="600" verticalDpi="600" orientation="portrait" scale="62" r:id="rId1"/>
  <headerFooter>
    <oddHeader>&amp;C&amp;"Arial,Bold"&amp;14FINAL ES DESIGN</oddHeader>
    <oddFooter>&amp;L&amp;8ELECTRONIC SYSTEMS - 18-PS4-111- Ceremonial Courtroom &amp;C&amp;8 16780 [25400] - &amp;P&amp;R&amp;8 07/30/2018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44" customWidth="1"/>
    <col min="2" max="2" width="52.140625" style="7" customWidth="1"/>
    <col min="3" max="3" width="28.7109375" style="7" customWidth="1"/>
    <col min="4" max="4" width="5.7109375" style="7" customWidth="1"/>
    <col min="5" max="5" width="21.57421875" style="45" customWidth="1"/>
    <col min="6" max="6" width="14.7109375" style="45" customWidth="1"/>
    <col min="7" max="7" width="11.421875" style="3" customWidth="1"/>
    <col min="8" max="8" width="14.00390625" style="31" customWidth="1"/>
    <col min="9" max="9" width="10.00390625" style="4" customWidth="1"/>
    <col min="10" max="16384" width="9.140625" style="4" customWidth="1"/>
  </cols>
  <sheetData>
    <row r="1" spans="1:8" s="2" customFormat="1" ht="12.75">
      <c r="A1" s="357"/>
      <c r="B1" s="358"/>
      <c r="C1" s="358"/>
      <c r="D1" s="358"/>
      <c r="E1" s="358"/>
      <c r="F1" s="358"/>
      <c r="G1" s="346"/>
      <c r="H1" s="346"/>
    </row>
    <row r="2" spans="1:8" s="2" customFormat="1" ht="12.75">
      <c r="A2" s="331" t="s">
        <v>131</v>
      </c>
      <c r="B2" s="332"/>
      <c r="C2" s="332"/>
      <c r="D2" s="332"/>
      <c r="E2" s="332"/>
      <c r="F2" s="358"/>
      <c r="G2" s="346"/>
      <c r="H2" s="346"/>
    </row>
    <row r="3" spans="1:8" s="2" customFormat="1" ht="12.75">
      <c r="A3" s="334" t="s">
        <v>68</v>
      </c>
      <c r="B3" s="322"/>
      <c r="C3" s="322"/>
      <c r="D3" s="322"/>
      <c r="E3" s="322"/>
      <c r="F3" s="359"/>
      <c r="G3" s="346"/>
      <c r="H3" s="346"/>
    </row>
    <row r="4" spans="1:8" s="2" customFormat="1" ht="12.75">
      <c r="A4" s="360" t="s">
        <v>162</v>
      </c>
      <c r="B4" s="361"/>
      <c r="C4" s="361"/>
      <c r="D4" s="361"/>
      <c r="E4" s="361"/>
      <c r="F4" s="362"/>
      <c r="G4" s="363"/>
      <c r="H4" s="363"/>
    </row>
    <row r="5" spans="1:8" s="2" customFormat="1" ht="12.75">
      <c r="A5" s="335" t="s">
        <v>36</v>
      </c>
      <c r="B5" s="332"/>
      <c r="C5" s="332"/>
      <c r="D5" s="332"/>
      <c r="E5" s="332"/>
      <c r="F5" s="358"/>
      <c r="G5" s="346"/>
      <c r="H5" s="346"/>
    </row>
    <row r="6" spans="1:8" s="2" customFormat="1" ht="12.75">
      <c r="A6" s="321" t="s">
        <v>37</v>
      </c>
      <c r="B6" s="322"/>
      <c r="C6" s="322"/>
      <c r="D6" s="322"/>
      <c r="E6" s="322"/>
      <c r="F6" s="359"/>
      <c r="G6" s="346"/>
      <c r="H6" s="346"/>
    </row>
    <row r="7" spans="1:8" s="2" customFormat="1" ht="12.75">
      <c r="A7" s="344" t="s">
        <v>38</v>
      </c>
      <c r="B7" s="345"/>
      <c r="C7" s="345"/>
      <c r="D7" s="345"/>
      <c r="E7" s="345"/>
      <c r="F7" s="345"/>
      <c r="G7" s="346"/>
      <c r="H7" s="346"/>
    </row>
    <row r="8" spans="1:9" s="69" customFormat="1" ht="21.75" customHeight="1">
      <c r="A8" s="71" t="s">
        <v>29</v>
      </c>
      <c r="B8" s="72"/>
      <c r="C8" s="73"/>
      <c r="D8" s="74"/>
      <c r="E8" s="75"/>
      <c r="F8" s="76" t="s">
        <v>39</v>
      </c>
      <c r="G8" s="76"/>
      <c r="H8" s="76"/>
      <c r="I8" s="70"/>
    </row>
    <row r="9" spans="1:6" ht="12.75">
      <c r="A9" s="49"/>
      <c r="B9" s="47"/>
      <c r="C9" s="47"/>
      <c r="D9" s="42"/>
      <c r="E9" s="50"/>
      <c r="F9" s="51"/>
    </row>
    <row r="10" spans="1:10" ht="12.75">
      <c r="A10" s="52" t="s">
        <v>40</v>
      </c>
      <c r="B10" s="53" t="s">
        <v>41</v>
      </c>
      <c r="C10" s="53" t="s">
        <v>42</v>
      </c>
      <c r="D10" s="53"/>
      <c r="E10" s="53"/>
      <c r="F10" s="54" t="s">
        <v>44</v>
      </c>
      <c r="G10" s="55" t="s">
        <v>45</v>
      </c>
      <c r="H10" s="55" t="s">
        <v>46</v>
      </c>
      <c r="I10" s="3"/>
      <c r="J10" s="31"/>
    </row>
    <row r="11" spans="1:10" ht="12.75">
      <c r="A11" s="133">
        <f>1001</f>
        <v>1001</v>
      </c>
      <c r="B11" s="100" t="s">
        <v>69</v>
      </c>
      <c r="C11" s="48" t="s">
        <v>27</v>
      </c>
      <c r="D11" s="48"/>
      <c r="E11" s="48"/>
      <c r="F11" s="63">
        <v>4</v>
      </c>
      <c r="G11" s="134">
        <v>0</v>
      </c>
      <c r="H11" s="134">
        <f>F11*G11</f>
        <v>0</v>
      </c>
      <c r="I11" s="3"/>
      <c r="J11" s="31"/>
    </row>
    <row r="12" spans="1:10" ht="12.75">
      <c r="A12" s="135">
        <f aca="true" t="shared" si="0" ref="A12:A24">A11+1</f>
        <v>1002</v>
      </c>
      <c r="B12" s="29" t="s">
        <v>2</v>
      </c>
      <c r="C12" s="48" t="s">
        <v>27</v>
      </c>
      <c r="D12" s="48"/>
      <c r="E12" s="48"/>
      <c r="F12" s="63">
        <v>1</v>
      </c>
      <c r="G12" s="134" t="s">
        <v>70</v>
      </c>
      <c r="H12" s="134" t="s">
        <v>70</v>
      </c>
      <c r="I12" s="3"/>
      <c r="J12" s="31"/>
    </row>
    <row r="13" spans="1:10" ht="12.75">
      <c r="A13" s="34">
        <f t="shared" si="0"/>
        <v>1003</v>
      </c>
      <c r="B13" s="29" t="s">
        <v>3</v>
      </c>
      <c r="C13" s="48" t="s">
        <v>27</v>
      </c>
      <c r="D13" s="48"/>
      <c r="E13" s="48"/>
      <c r="F13" s="63">
        <v>1</v>
      </c>
      <c r="G13" s="134" t="s">
        <v>70</v>
      </c>
      <c r="H13" s="134" t="s">
        <v>70</v>
      </c>
      <c r="I13" s="3"/>
      <c r="J13" s="31"/>
    </row>
    <row r="14" spans="1:10" ht="12.75">
      <c r="A14" s="34">
        <f t="shared" si="0"/>
        <v>1004</v>
      </c>
      <c r="B14" s="29" t="s">
        <v>109</v>
      </c>
      <c r="C14" s="48" t="s">
        <v>27</v>
      </c>
      <c r="D14" s="48"/>
      <c r="E14" s="48"/>
      <c r="F14" s="63">
        <v>2</v>
      </c>
      <c r="G14" s="134" t="s">
        <v>70</v>
      </c>
      <c r="H14" s="134" t="s">
        <v>70</v>
      </c>
      <c r="I14" s="30"/>
      <c r="J14" s="31"/>
    </row>
    <row r="15" spans="1:10" ht="12.75">
      <c r="A15" s="34">
        <f t="shared" si="0"/>
        <v>1005</v>
      </c>
      <c r="B15" s="29" t="s">
        <v>4</v>
      </c>
      <c r="C15" s="48" t="s">
        <v>27</v>
      </c>
      <c r="D15" s="48"/>
      <c r="E15" s="48"/>
      <c r="F15" s="63">
        <v>1</v>
      </c>
      <c r="G15" s="134" t="s">
        <v>70</v>
      </c>
      <c r="H15" s="134" t="s">
        <v>70</v>
      </c>
      <c r="I15" s="3"/>
      <c r="J15" s="31"/>
    </row>
    <row r="16" spans="1:10" ht="12.75">
      <c r="A16" s="34">
        <f t="shared" si="0"/>
        <v>1006</v>
      </c>
      <c r="B16" s="29" t="s">
        <v>28</v>
      </c>
      <c r="C16" s="48" t="s">
        <v>27</v>
      </c>
      <c r="D16" s="48"/>
      <c r="E16" s="48"/>
      <c r="F16" s="63">
        <v>1</v>
      </c>
      <c r="G16" s="134">
        <v>0</v>
      </c>
      <c r="H16" s="134">
        <f>F16*G16</f>
        <v>0</v>
      </c>
      <c r="I16" s="3"/>
      <c r="J16" s="31"/>
    </row>
    <row r="17" spans="1:10" ht="12.75">
      <c r="A17" s="133">
        <f t="shared" si="0"/>
        <v>1007</v>
      </c>
      <c r="B17" s="100" t="s">
        <v>71</v>
      </c>
      <c r="C17" s="48" t="s">
        <v>27</v>
      </c>
      <c r="D17" s="48"/>
      <c r="E17" s="48"/>
      <c r="F17" s="63">
        <v>1</v>
      </c>
      <c r="G17" s="134">
        <v>0</v>
      </c>
      <c r="H17" s="134">
        <f>F17*G17</f>
        <v>0</v>
      </c>
      <c r="I17" s="3"/>
      <c r="J17" s="31"/>
    </row>
    <row r="18" spans="1:10" ht="25.5">
      <c r="A18" s="135">
        <f t="shared" si="0"/>
        <v>1008</v>
      </c>
      <c r="B18" s="29" t="s">
        <v>30</v>
      </c>
      <c r="C18" s="48" t="s">
        <v>27</v>
      </c>
      <c r="D18" s="48"/>
      <c r="E18" s="48"/>
      <c r="F18" s="63">
        <v>1</v>
      </c>
      <c r="G18" s="134" t="s">
        <v>70</v>
      </c>
      <c r="H18" s="134" t="s">
        <v>70</v>
      </c>
      <c r="I18" s="30"/>
      <c r="J18" s="31"/>
    </row>
    <row r="19" spans="1:10" ht="12.75">
      <c r="A19" s="34">
        <f t="shared" si="0"/>
        <v>1009</v>
      </c>
      <c r="B19" s="29" t="s">
        <v>5</v>
      </c>
      <c r="C19" s="48" t="s">
        <v>27</v>
      </c>
      <c r="D19" s="48"/>
      <c r="E19" s="48"/>
      <c r="F19" s="63">
        <v>1</v>
      </c>
      <c r="G19" s="134" t="s">
        <v>70</v>
      </c>
      <c r="H19" s="134" t="s">
        <v>70</v>
      </c>
      <c r="I19" s="3"/>
      <c r="J19" s="31"/>
    </row>
    <row r="20" spans="1:10" ht="12.75">
      <c r="A20" s="34">
        <f>A19+1</f>
        <v>1010</v>
      </c>
      <c r="B20" s="29" t="s">
        <v>80</v>
      </c>
      <c r="C20" s="48" t="s">
        <v>27</v>
      </c>
      <c r="D20" s="48"/>
      <c r="E20" s="48"/>
      <c r="F20" s="63">
        <v>1</v>
      </c>
      <c r="G20" s="134" t="s">
        <v>70</v>
      </c>
      <c r="H20" s="134" t="s">
        <v>70</v>
      </c>
      <c r="I20" s="3"/>
      <c r="J20" s="31"/>
    </row>
    <row r="21" spans="1:10" ht="12.75">
      <c r="A21" s="34">
        <f>A20+1</f>
        <v>1011</v>
      </c>
      <c r="B21" s="29" t="s">
        <v>81</v>
      </c>
      <c r="C21" s="48" t="s">
        <v>27</v>
      </c>
      <c r="D21" s="48"/>
      <c r="E21" s="48"/>
      <c r="F21" s="63">
        <v>1</v>
      </c>
      <c r="G21" s="134" t="s">
        <v>70</v>
      </c>
      <c r="H21" s="134" t="s">
        <v>70</v>
      </c>
      <c r="I21" s="3"/>
      <c r="J21" s="31"/>
    </row>
    <row r="22" spans="1:10" ht="12.75">
      <c r="A22" s="34">
        <f>A21+1</f>
        <v>1012</v>
      </c>
      <c r="B22" s="29" t="s">
        <v>54</v>
      </c>
      <c r="C22" s="48" t="s">
        <v>27</v>
      </c>
      <c r="D22" s="48"/>
      <c r="E22" s="48"/>
      <c r="F22" s="63">
        <v>20</v>
      </c>
      <c r="G22" s="134" t="s">
        <v>70</v>
      </c>
      <c r="H22" s="134" t="s">
        <v>70</v>
      </c>
      <c r="I22" s="3"/>
      <c r="J22" s="31"/>
    </row>
    <row r="23" spans="1:10" ht="12.75">
      <c r="A23" s="34">
        <f t="shared" si="0"/>
        <v>1013</v>
      </c>
      <c r="B23" s="28" t="s">
        <v>47</v>
      </c>
      <c r="C23" s="6" t="s">
        <v>48</v>
      </c>
      <c r="D23" s="6"/>
      <c r="E23" s="6"/>
      <c r="F23" s="32">
        <v>1</v>
      </c>
      <c r="G23" s="90">
        <v>0</v>
      </c>
      <c r="H23" s="90">
        <f>F23*G23</f>
        <v>0</v>
      </c>
      <c r="I23" s="3"/>
      <c r="J23" s="31"/>
    </row>
    <row r="24" spans="1:10" ht="13.5" thickBot="1">
      <c r="A24" s="133">
        <f t="shared" si="0"/>
        <v>1014</v>
      </c>
      <c r="B24" s="28" t="s">
        <v>49</v>
      </c>
      <c r="C24" s="6" t="s">
        <v>48</v>
      </c>
      <c r="D24" s="6"/>
      <c r="E24" s="6"/>
      <c r="F24" s="32">
        <v>1</v>
      </c>
      <c r="G24" s="90">
        <v>0</v>
      </c>
      <c r="H24" s="136">
        <f>F24*G24</f>
        <v>0</v>
      </c>
      <c r="I24" s="3"/>
      <c r="J24" s="31"/>
    </row>
    <row r="25" spans="1:10" ht="13.5" thickBot="1">
      <c r="A25" s="137" t="s">
        <v>50</v>
      </c>
      <c r="B25" s="62"/>
      <c r="C25" s="95" t="s">
        <v>51</v>
      </c>
      <c r="D25" s="141"/>
      <c r="E25" s="141"/>
      <c r="F25" s="138"/>
      <c r="G25" s="139"/>
      <c r="H25" s="119">
        <f>SUM(H11:H24)</f>
        <v>0</v>
      </c>
      <c r="I25" s="3"/>
      <c r="J25" s="31"/>
    </row>
    <row r="26" spans="1:10" ht="12.75">
      <c r="A26" s="34">
        <v>2000</v>
      </c>
      <c r="B26" s="62"/>
      <c r="C26" s="130" t="s">
        <v>52</v>
      </c>
      <c r="D26" s="142"/>
      <c r="E26" s="142"/>
      <c r="F26" s="131"/>
      <c r="G26" s="132"/>
      <c r="H26" s="144">
        <v>0</v>
      </c>
      <c r="I26" s="3"/>
      <c r="J26" s="31"/>
    </row>
    <row r="27" spans="1:8" ht="12.75" customHeight="1">
      <c r="A27" s="35">
        <v>3000</v>
      </c>
      <c r="B27" s="347" t="s">
        <v>53</v>
      </c>
      <c r="C27" s="348"/>
      <c r="D27" s="348"/>
      <c r="E27" s="348"/>
      <c r="F27" s="348"/>
      <c r="G27" s="349"/>
      <c r="H27" s="350"/>
    </row>
    <row r="28" spans="1:8" ht="13.5" customHeight="1">
      <c r="A28" s="18" t="s">
        <v>39</v>
      </c>
      <c r="B28" s="341" t="s">
        <v>26</v>
      </c>
      <c r="C28" s="351"/>
      <c r="D28" s="351"/>
      <c r="E28" s="351"/>
      <c r="F28" s="351"/>
      <c r="G28" s="352"/>
      <c r="H28" s="353"/>
    </row>
    <row r="29" spans="1:10" ht="12.75" customHeight="1">
      <c r="A29" s="19">
        <v>3201</v>
      </c>
      <c r="B29" s="20" t="s">
        <v>41</v>
      </c>
      <c r="C29" s="20" t="s">
        <v>42</v>
      </c>
      <c r="D29" s="20"/>
      <c r="E29" s="20"/>
      <c r="F29" s="21" t="s">
        <v>44</v>
      </c>
      <c r="G29" s="22" t="s">
        <v>45</v>
      </c>
      <c r="H29" s="23" t="s">
        <v>46</v>
      </c>
      <c r="I29" s="3"/>
      <c r="J29" s="31"/>
    </row>
    <row r="30" spans="1:10" ht="13.5" customHeight="1" thickBot="1">
      <c r="A30" s="8">
        <f>A29</f>
        <v>3201</v>
      </c>
      <c r="B30" s="39" t="s">
        <v>32</v>
      </c>
      <c r="C30" s="24"/>
      <c r="D30" s="143"/>
      <c r="E30" s="143"/>
      <c r="F30" s="16"/>
      <c r="G30" s="17"/>
      <c r="H30" s="99">
        <f>F30*G30</f>
        <v>0</v>
      </c>
      <c r="I30" s="3"/>
      <c r="J30" s="31"/>
    </row>
    <row r="31" spans="1:10" ht="13.5" thickBot="1">
      <c r="A31" s="78">
        <v>4000</v>
      </c>
      <c r="B31" s="26" t="s">
        <v>33</v>
      </c>
      <c r="C31" s="27" t="str">
        <f>A8</f>
        <v>2.01 ELECTRONIC SYSTEMS CABLING [BASE]</v>
      </c>
      <c r="D31" s="27"/>
      <c r="E31" s="27"/>
      <c r="F31" s="11"/>
      <c r="G31" s="12"/>
      <c r="H31" s="119">
        <v>0</v>
      </c>
      <c r="I31" s="3"/>
      <c r="J31" s="31"/>
    </row>
    <row r="32" spans="1:10" ht="12.75" customHeight="1" thickBot="1">
      <c r="A32" s="25">
        <v>5000</v>
      </c>
      <c r="B32" s="46" t="s">
        <v>34</v>
      </c>
      <c r="C32" s="27" t="str">
        <f>A8</f>
        <v>2.01 ELECTRONIC SYSTEMS CABLING [BASE]</v>
      </c>
      <c r="D32" s="27"/>
      <c r="E32" s="27"/>
      <c r="F32" s="10"/>
      <c r="G32" s="12"/>
      <c r="H32" s="98">
        <f>H30+H31+H26+H25</f>
        <v>0</v>
      </c>
      <c r="I32" s="3"/>
      <c r="J32" s="31"/>
    </row>
    <row r="34" spans="1:6" ht="12.75">
      <c r="A34" s="61"/>
      <c r="B34" s="62"/>
      <c r="C34" s="62"/>
      <c r="D34" s="62"/>
      <c r="E34" s="94"/>
      <c r="F34" s="94"/>
    </row>
    <row r="35" spans="1:11" s="69" customFormat="1" ht="18.75" customHeight="1">
      <c r="A35" s="71" t="s">
        <v>67</v>
      </c>
      <c r="B35" s="72"/>
      <c r="C35" s="73"/>
      <c r="D35" s="74"/>
      <c r="E35" s="74"/>
      <c r="F35" s="74"/>
      <c r="G35" s="75"/>
      <c r="H35" s="76" t="s">
        <v>39</v>
      </c>
      <c r="I35" s="68"/>
      <c r="K35" s="70"/>
    </row>
    <row r="36" spans="1:10" ht="12.75">
      <c r="A36" s="107" t="s">
        <v>40</v>
      </c>
      <c r="B36" s="108" t="s">
        <v>41</v>
      </c>
      <c r="C36" s="93" t="s">
        <v>42</v>
      </c>
      <c r="D36" s="109" t="s">
        <v>44</v>
      </c>
      <c r="E36" s="107" t="s">
        <v>43</v>
      </c>
      <c r="F36" s="109" t="s">
        <v>111</v>
      </c>
      <c r="G36" s="110" t="s">
        <v>45</v>
      </c>
      <c r="H36" s="110" t="s">
        <v>46</v>
      </c>
      <c r="I36" s="3"/>
      <c r="J36" s="31"/>
    </row>
    <row r="37" spans="1:10" s="85" customFormat="1" ht="15" customHeight="1">
      <c r="A37" s="105">
        <v>1015</v>
      </c>
      <c r="B37" s="101" t="s">
        <v>79</v>
      </c>
      <c r="C37" s="111" t="s">
        <v>78</v>
      </c>
      <c r="D37" s="102">
        <v>3</v>
      </c>
      <c r="E37" s="102"/>
      <c r="F37" s="102"/>
      <c r="G37" s="112">
        <v>0</v>
      </c>
      <c r="H37" s="96">
        <f aca="true" t="shared" si="1" ref="H37:H43">D37*G37</f>
        <v>0</v>
      </c>
      <c r="I37" s="83"/>
      <c r="J37" s="84"/>
    </row>
    <row r="38" spans="1:10" s="85" customFormat="1" ht="15" customHeight="1">
      <c r="A38" s="105">
        <f aca="true" t="shared" si="2" ref="A38:A70">A37+1</f>
        <v>1016</v>
      </c>
      <c r="B38" s="101" t="s">
        <v>82</v>
      </c>
      <c r="C38" s="111" t="s">
        <v>83</v>
      </c>
      <c r="D38" s="102">
        <v>1</v>
      </c>
      <c r="E38" s="102"/>
      <c r="F38" s="102"/>
      <c r="G38" s="112">
        <v>0</v>
      </c>
      <c r="H38" s="96">
        <f t="shared" si="1"/>
        <v>0</v>
      </c>
      <c r="I38" s="83"/>
      <c r="J38" s="84"/>
    </row>
    <row r="39" spans="1:10" s="85" customFormat="1" ht="15" customHeight="1">
      <c r="A39" s="105">
        <f t="shared" si="2"/>
        <v>1017</v>
      </c>
      <c r="B39" s="101" t="s">
        <v>59</v>
      </c>
      <c r="C39" s="101" t="s">
        <v>8</v>
      </c>
      <c r="D39" s="102">
        <v>1</v>
      </c>
      <c r="E39" s="102"/>
      <c r="F39" s="102"/>
      <c r="G39" s="116">
        <v>0</v>
      </c>
      <c r="H39" s="96">
        <f t="shared" si="1"/>
        <v>0</v>
      </c>
      <c r="I39" s="83"/>
      <c r="J39" s="84"/>
    </row>
    <row r="40" spans="1:8" s="124" customFormat="1" ht="12.75">
      <c r="A40" s="105">
        <f t="shared" si="2"/>
        <v>1018</v>
      </c>
      <c r="B40" s="120" t="s">
        <v>101</v>
      </c>
      <c r="C40" s="120" t="s">
        <v>102</v>
      </c>
      <c r="D40" s="121">
        <v>1</v>
      </c>
      <c r="E40" s="140"/>
      <c r="F40" s="140"/>
      <c r="G40" s="122">
        <v>0</v>
      </c>
      <c r="H40" s="123">
        <f t="shared" si="1"/>
        <v>0</v>
      </c>
    </row>
    <row r="41" spans="1:8" s="124" customFormat="1" ht="12.75">
      <c r="A41" s="105">
        <f t="shared" si="2"/>
        <v>1019</v>
      </c>
      <c r="B41" s="120" t="s">
        <v>103</v>
      </c>
      <c r="C41" s="120" t="s">
        <v>104</v>
      </c>
      <c r="D41" s="121">
        <v>1</v>
      </c>
      <c r="E41" s="140"/>
      <c r="F41" s="140"/>
      <c r="G41" s="122">
        <v>0</v>
      </c>
      <c r="H41" s="123">
        <f t="shared" si="1"/>
        <v>0</v>
      </c>
    </row>
    <row r="42" spans="1:8" s="124" customFormat="1" ht="12.75">
      <c r="A42" s="105">
        <f t="shared" si="2"/>
        <v>1020</v>
      </c>
      <c r="B42" s="120" t="s">
        <v>105</v>
      </c>
      <c r="C42" s="120" t="s">
        <v>106</v>
      </c>
      <c r="D42" s="121">
        <v>1</v>
      </c>
      <c r="E42" s="140"/>
      <c r="F42" s="140"/>
      <c r="G42" s="122">
        <v>0</v>
      </c>
      <c r="H42" s="123">
        <f t="shared" si="1"/>
        <v>0</v>
      </c>
    </row>
    <row r="43" spans="1:8" s="124" customFormat="1" ht="12.75">
      <c r="A43" s="105">
        <f t="shared" si="2"/>
        <v>1021</v>
      </c>
      <c r="B43" s="120" t="s">
        <v>107</v>
      </c>
      <c r="C43" s="120" t="s">
        <v>108</v>
      </c>
      <c r="D43" s="121">
        <v>1</v>
      </c>
      <c r="E43" s="140"/>
      <c r="F43" s="140"/>
      <c r="G43" s="122">
        <v>0</v>
      </c>
      <c r="H43" s="123">
        <f t="shared" si="1"/>
        <v>0</v>
      </c>
    </row>
    <row r="44" spans="1:10" s="85" customFormat="1" ht="12.75">
      <c r="A44" s="105">
        <f t="shared" si="2"/>
        <v>1022</v>
      </c>
      <c r="B44" s="125" t="s">
        <v>72</v>
      </c>
      <c r="C44" s="101" t="s">
        <v>70</v>
      </c>
      <c r="D44" s="102">
        <v>3</v>
      </c>
      <c r="E44" s="102"/>
      <c r="F44" s="102"/>
      <c r="G44" s="116" t="s">
        <v>70</v>
      </c>
      <c r="H44" s="116" t="s">
        <v>70</v>
      </c>
      <c r="I44" s="83"/>
      <c r="J44" s="84"/>
    </row>
    <row r="45" spans="1:10" s="85" customFormat="1" ht="15" customHeight="1">
      <c r="A45" s="105">
        <f t="shared" si="2"/>
        <v>1023</v>
      </c>
      <c r="B45" s="125" t="s">
        <v>75</v>
      </c>
      <c r="C45" s="101" t="s">
        <v>70</v>
      </c>
      <c r="D45" s="102">
        <v>5</v>
      </c>
      <c r="E45" s="102"/>
      <c r="F45" s="102"/>
      <c r="G45" s="116" t="s">
        <v>70</v>
      </c>
      <c r="H45" s="116" t="s">
        <v>70</v>
      </c>
      <c r="I45" s="83"/>
      <c r="J45" s="84"/>
    </row>
    <row r="46" spans="1:10" s="85" customFormat="1" ht="15" customHeight="1">
      <c r="A46" s="105">
        <f t="shared" si="2"/>
        <v>1024</v>
      </c>
      <c r="B46" s="125" t="s">
        <v>76</v>
      </c>
      <c r="C46" s="101" t="s">
        <v>70</v>
      </c>
      <c r="D46" s="102">
        <v>4</v>
      </c>
      <c r="E46" s="102"/>
      <c r="F46" s="102"/>
      <c r="G46" s="116" t="s">
        <v>70</v>
      </c>
      <c r="H46" s="116" t="s">
        <v>70</v>
      </c>
      <c r="I46" s="83"/>
      <c r="J46" s="84"/>
    </row>
    <row r="47" spans="1:9" s="84" customFormat="1" ht="12.75">
      <c r="A47" s="105">
        <f t="shared" si="2"/>
        <v>1025</v>
      </c>
      <c r="B47" s="101" t="s">
        <v>77</v>
      </c>
      <c r="C47" s="101" t="s">
        <v>70</v>
      </c>
      <c r="D47" s="102">
        <v>8</v>
      </c>
      <c r="E47" s="102"/>
      <c r="F47" s="102"/>
      <c r="G47" s="116" t="s">
        <v>70</v>
      </c>
      <c r="H47" s="116" t="s">
        <v>70</v>
      </c>
      <c r="I47" s="86"/>
    </row>
    <row r="48" spans="1:10" s="85" customFormat="1" ht="15.75" customHeight="1">
      <c r="A48" s="105">
        <f t="shared" si="2"/>
        <v>1026</v>
      </c>
      <c r="B48" s="101" t="s">
        <v>66</v>
      </c>
      <c r="C48" s="101" t="s">
        <v>70</v>
      </c>
      <c r="D48" s="102">
        <v>3</v>
      </c>
      <c r="E48" s="102"/>
      <c r="F48" s="102"/>
      <c r="G48" s="116" t="s">
        <v>70</v>
      </c>
      <c r="H48" s="116" t="s">
        <v>70</v>
      </c>
      <c r="I48" s="86"/>
      <c r="J48" s="84"/>
    </row>
    <row r="49" spans="1:10" s="85" customFormat="1" ht="12.75">
      <c r="A49" s="105">
        <f t="shared" si="2"/>
        <v>1027</v>
      </c>
      <c r="B49" s="126" t="s">
        <v>60</v>
      </c>
      <c r="C49" s="101" t="s">
        <v>70</v>
      </c>
      <c r="D49" s="102">
        <v>3</v>
      </c>
      <c r="E49" s="102"/>
      <c r="F49" s="102"/>
      <c r="G49" s="116" t="s">
        <v>70</v>
      </c>
      <c r="H49" s="116" t="s">
        <v>70</v>
      </c>
      <c r="I49" s="83"/>
      <c r="J49" s="84"/>
    </row>
    <row r="50" spans="1:10" s="85" customFormat="1" ht="15.75" customHeight="1">
      <c r="A50" s="105">
        <f t="shared" si="2"/>
        <v>1028</v>
      </c>
      <c r="B50" s="101" t="s">
        <v>98</v>
      </c>
      <c r="C50" s="101" t="s">
        <v>97</v>
      </c>
      <c r="D50" s="102">
        <v>1</v>
      </c>
      <c r="E50" s="102"/>
      <c r="F50" s="102"/>
      <c r="G50" s="116">
        <v>0</v>
      </c>
      <c r="H50" s="96">
        <f aca="true" t="shared" si="3" ref="H50:H56">D50*G50</f>
        <v>0</v>
      </c>
      <c r="I50" s="86"/>
      <c r="J50" s="84"/>
    </row>
    <row r="51" spans="1:10" s="85" customFormat="1" ht="15.75" customHeight="1">
      <c r="A51" s="105">
        <f t="shared" si="2"/>
        <v>1029</v>
      </c>
      <c r="B51" s="101" t="s">
        <v>61</v>
      </c>
      <c r="C51" s="101" t="s">
        <v>99</v>
      </c>
      <c r="D51" s="102">
        <v>1</v>
      </c>
      <c r="E51" s="102"/>
      <c r="F51" s="102"/>
      <c r="G51" s="116">
        <v>0</v>
      </c>
      <c r="H51" s="96">
        <f t="shared" si="3"/>
        <v>0</v>
      </c>
      <c r="I51" s="86"/>
      <c r="J51" s="84"/>
    </row>
    <row r="52" spans="1:10" s="85" customFormat="1" ht="15.75" customHeight="1">
      <c r="A52" s="105">
        <f t="shared" si="2"/>
        <v>1030</v>
      </c>
      <c r="B52" s="101" t="s">
        <v>62</v>
      </c>
      <c r="C52" s="101" t="s">
        <v>100</v>
      </c>
      <c r="D52" s="127">
        <v>1</v>
      </c>
      <c r="E52" s="127"/>
      <c r="F52" s="127"/>
      <c r="G52" s="116">
        <v>0</v>
      </c>
      <c r="H52" s="96">
        <f t="shared" si="3"/>
        <v>0</v>
      </c>
      <c r="I52" s="86"/>
      <c r="J52" s="84"/>
    </row>
    <row r="53" spans="1:10" s="85" customFormat="1" ht="12.75">
      <c r="A53" s="105">
        <f t="shared" si="2"/>
        <v>1031</v>
      </c>
      <c r="B53" s="115" t="s">
        <v>63</v>
      </c>
      <c r="C53" s="101" t="s">
        <v>58</v>
      </c>
      <c r="D53" s="102">
        <v>2</v>
      </c>
      <c r="E53" s="102"/>
      <c r="F53" s="102"/>
      <c r="G53" s="116">
        <v>0</v>
      </c>
      <c r="H53" s="96">
        <f t="shared" si="3"/>
        <v>0</v>
      </c>
      <c r="I53" s="83"/>
      <c r="J53" s="84"/>
    </row>
    <row r="54" spans="1:9" s="84" customFormat="1" ht="15.75" customHeight="1">
      <c r="A54" s="105">
        <f t="shared" si="2"/>
        <v>1032</v>
      </c>
      <c r="B54" s="101" t="s">
        <v>64</v>
      </c>
      <c r="C54" s="101" t="s">
        <v>9</v>
      </c>
      <c r="D54" s="102">
        <v>1</v>
      </c>
      <c r="E54" s="102"/>
      <c r="F54" s="102"/>
      <c r="G54" s="116">
        <v>0</v>
      </c>
      <c r="H54" s="96">
        <f t="shared" si="3"/>
        <v>0</v>
      </c>
      <c r="I54" s="86"/>
    </row>
    <row r="55" spans="1:9" s="84" customFormat="1" ht="15.75" customHeight="1">
      <c r="A55" s="105">
        <f t="shared" si="2"/>
        <v>1033</v>
      </c>
      <c r="B55" s="101" t="s">
        <v>6</v>
      </c>
      <c r="C55" s="101" t="s">
        <v>7</v>
      </c>
      <c r="D55" s="102">
        <v>1</v>
      </c>
      <c r="E55" s="102"/>
      <c r="F55" s="102"/>
      <c r="G55" s="116">
        <v>0</v>
      </c>
      <c r="H55" s="96">
        <f t="shared" si="3"/>
        <v>0</v>
      </c>
      <c r="I55" s="86"/>
    </row>
    <row r="56" spans="1:9" s="84" customFormat="1" ht="15.75" customHeight="1">
      <c r="A56" s="105">
        <f t="shared" si="2"/>
        <v>1034</v>
      </c>
      <c r="B56" s="101" t="s">
        <v>1</v>
      </c>
      <c r="C56" s="101" t="s">
        <v>0</v>
      </c>
      <c r="D56" s="102">
        <v>1</v>
      </c>
      <c r="E56" s="102"/>
      <c r="F56" s="102"/>
      <c r="G56" s="116">
        <v>0</v>
      </c>
      <c r="H56" s="96">
        <f t="shared" si="3"/>
        <v>0</v>
      </c>
      <c r="I56" s="86"/>
    </row>
    <row r="57" spans="1:10" s="85" customFormat="1" ht="12.75">
      <c r="A57" s="105">
        <f t="shared" si="2"/>
        <v>1035</v>
      </c>
      <c r="B57" s="101" t="s">
        <v>93</v>
      </c>
      <c r="C57" s="117" t="s">
        <v>70</v>
      </c>
      <c r="D57" s="118">
        <v>1</v>
      </c>
      <c r="E57" s="118"/>
      <c r="F57" s="118"/>
      <c r="G57" s="116" t="s">
        <v>70</v>
      </c>
      <c r="H57" s="116" t="s">
        <v>70</v>
      </c>
      <c r="I57" s="83"/>
      <c r="J57" s="84"/>
    </row>
    <row r="58" spans="1:10" s="85" customFormat="1" ht="12.75">
      <c r="A58" s="105">
        <f t="shared" si="2"/>
        <v>1036</v>
      </c>
      <c r="B58" s="101" t="s">
        <v>94</v>
      </c>
      <c r="C58" s="117" t="s">
        <v>70</v>
      </c>
      <c r="D58" s="118">
        <v>2</v>
      </c>
      <c r="E58" s="118"/>
      <c r="F58" s="118"/>
      <c r="G58" s="116" t="s">
        <v>70</v>
      </c>
      <c r="H58" s="116" t="s">
        <v>70</v>
      </c>
      <c r="I58" s="83"/>
      <c r="J58" s="84"/>
    </row>
    <row r="59" spans="1:10" s="85" customFormat="1" ht="13.5" customHeight="1">
      <c r="A59" s="105">
        <f t="shared" si="2"/>
        <v>1037</v>
      </c>
      <c r="B59" s="111" t="s">
        <v>95</v>
      </c>
      <c r="C59" s="117" t="s">
        <v>70</v>
      </c>
      <c r="D59" s="118">
        <v>2</v>
      </c>
      <c r="E59" s="118"/>
      <c r="F59" s="118"/>
      <c r="G59" s="116" t="s">
        <v>70</v>
      </c>
      <c r="H59" s="116" t="s">
        <v>70</v>
      </c>
      <c r="I59" s="83"/>
      <c r="J59" s="84"/>
    </row>
    <row r="60" spans="1:10" s="85" customFormat="1" ht="12.75">
      <c r="A60" s="105">
        <f t="shared" si="2"/>
        <v>1038</v>
      </c>
      <c r="B60" s="117" t="s">
        <v>96</v>
      </c>
      <c r="C60" s="117" t="s">
        <v>70</v>
      </c>
      <c r="D60" s="118">
        <v>2</v>
      </c>
      <c r="E60" s="118"/>
      <c r="F60" s="118"/>
      <c r="G60" s="116" t="s">
        <v>70</v>
      </c>
      <c r="H60" s="116" t="s">
        <v>70</v>
      </c>
      <c r="I60" s="83"/>
      <c r="J60" s="84"/>
    </row>
    <row r="61" spans="1:9" s="84" customFormat="1" ht="12.75">
      <c r="A61" s="105">
        <f t="shared" si="2"/>
        <v>1039</v>
      </c>
      <c r="B61" s="117" t="s">
        <v>133</v>
      </c>
      <c r="C61" s="117" t="s">
        <v>70</v>
      </c>
      <c r="D61" s="118">
        <v>12</v>
      </c>
      <c r="E61" s="118"/>
      <c r="F61" s="118"/>
      <c r="G61" s="116" t="s">
        <v>70</v>
      </c>
      <c r="H61" s="116" t="s">
        <v>70</v>
      </c>
      <c r="I61" s="86"/>
    </row>
    <row r="62" spans="1:10" ht="13.5" customHeight="1">
      <c r="A62" s="106">
        <f t="shared" si="2"/>
        <v>1040</v>
      </c>
      <c r="B62" s="29" t="s">
        <v>134</v>
      </c>
      <c r="C62" s="29" t="s">
        <v>65</v>
      </c>
      <c r="D62" s="104">
        <v>1</v>
      </c>
      <c r="E62" s="104"/>
      <c r="F62" s="104"/>
      <c r="G62" s="129">
        <v>0</v>
      </c>
      <c r="H62" s="96">
        <f aca="true" t="shared" si="4" ref="H62:H70">D62*G62</f>
        <v>0</v>
      </c>
      <c r="I62" s="3"/>
      <c r="J62" s="31"/>
    </row>
    <row r="63" spans="1:10" ht="13.5" customHeight="1">
      <c r="A63" s="106">
        <f t="shared" si="2"/>
        <v>1041</v>
      </c>
      <c r="B63" s="103" t="s">
        <v>73</v>
      </c>
      <c r="C63" s="103" t="s">
        <v>74</v>
      </c>
      <c r="D63" s="104">
        <v>1</v>
      </c>
      <c r="E63" s="104"/>
      <c r="F63" s="104"/>
      <c r="G63" s="291" t="s">
        <v>132</v>
      </c>
      <c r="H63" s="96" t="s">
        <v>132</v>
      </c>
      <c r="I63" s="3"/>
      <c r="J63" s="31"/>
    </row>
    <row r="64" spans="1:11" s="85" customFormat="1" ht="12.75" customHeight="1">
      <c r="A64" s="106">
        <f t="shared" si="2"/>
        <v>1042</v>
      </c>
      <c r="B64" s="115" t="s">
        <v>84</v>
      </c>
      <c r="C64" s="113" t="s">
        <v>112</v>
      </c>
      <c r="D64" s="102">
        <v>1</v>
      </c>
      <c r="E64" s="102"/>
      <c r="F64" s="102"/>
      <c r="G64" s="116">
        <v>0</v>
      </c>
      <c r="H64" s="96">
        <f t="shared" si="4"/>
        <v>0</v>
      </c>
      <c r="I64" s="87"/>
      <c r="J64" s="84"/>
      <c r="K64" s="88"/>
    </row>
    <row r="65" spans="1:11" s="85" customFormat="1" ht="12.75" customHeight="1">
      <c r="A65" s="106">
        <f t="shared" si="2"/>
        <v>1043</v>
      </c>
      <c r="B65" s="115" t="s">
        <v>85</v>
      </c>
      <c r="C65" s="113" t="s">
        <v>86</v>
      </c>
      <c r="D65" s="102">
        <v>1</v>
      </c>
      <c r="E65" s="102"/>
      <c r="F65" s="102"/>
      <c r="G65" s="116">
        <v>0</v>
      </c>
      <c r="H65" s="96">
        <f t="shared" si="4"/>
        <v>0</v>
      </c>
      <c r="I65" s="87"/>
      <c r="J65" s="84"/>
      <c r="K65" s="88"/>
    </row>
    <row r="66" spans="1:11" s="85" customFormat="1" ht="12.75" customHeight="1">
      <c r="A66" s="106">
        <f t="shared" si="2"/>
        <v>1044</v>
      </c>
      <c r="B66" s="31" t="s">
        <v>87</v>
      </c>
      <c r="C66" s="113" t="s">
        <v>88</v>
      </c>
      <c r="D66" s="102">
        <v>1</v>
      </c>
      <c r="E66" s="102"/>
      <c r="F66" s="102"/>
      <c r="G66" s="116">
        <v>0</v>
      </c>
      <c r="H66" s="96">
        <f t="shared" si="4"/>
        <v>0</v>
      </c>
      <c r="I66" s="87"/>
      <c r="J66" s="84"/>
      <c r="K66" s="88"/>
    </row>
    <row r="67" spans="1:11" s="85" customFormat="1" ht="12.75" customHeight="1">
      <c r="A67" s="106">
        <f t="shared" si="2"/>
        <v>1045</v>
      </c>
      <c r="B67" s="115" t="s">
        <v>91</v>
      </c>
      <c r="C67" s="113" t="s">
        <v>90</v>
      </c>
      <c r="D67" s="102">
        <v>1</v>
      </c>
      <c r="E67" s="102"/>
      <c r="F67" s="102"/>
      <c r="G67" s="116">
        <v>0</v>
      </c>
      <c r="H67" s="96">
        <f t="shared" si="4"/>
        <v>0</v>
      </c>
      <c r="I67" s="87"/>
      <c r="J67" s="84"/>
      <c r="K67" s="88"/>
    </row>
    <row r="68" spans="1:11" s="85" customFormat="1" ht="12.75">
      <c r="A68" s="106">
        <f t="shared" si="2"/>
        <v>1046</v>
      </c>
      <c r="B68" s="31" t="s">
        <v>89</v>
      </c>
      <c r="C68" s="113" t="s">
        <v>92</v>
      </c>
      <c r="D68" s="114">
        <v>3</v>
      </c>
      <c r="E68" s="114"/>
      <c r="F68" s="114"/>
      <c r="G68" s="96">
        <v>0</v>
      </c>
      <c r="H68" s="96">
        <f t="shared" si="4"/>
        <v>0</v>
      </c>
      <c r="I68" s="87"/>
      <c r="J68" s="84"/>
      <c r="K68" s="88"/>
    </row>
    <row r="69" spans="1:10" s="85" customFormat="1" ht="15" customHeight="1">
      <c r="A69" s="106">
        <f t="shared" si="2"/>
        <v>1047</v>
      </c>
      <c r="B69" s="101" t="s">
        <v>110</v>
      </c>
      <c r="C69" s="101"/>
      <c r="D69" s="102">
        <v>1</v>
      </c>
      <c r="E69" s="102"/>
      <c r="F69" s="102"/>
      <c r="G69" s="116">
        <v>0</v>
      </c>
      <c r="H69" s="128">
        <f t="shared" si="4"/>
        <v>0</v>
      </c>
      <c r="I69" s="83"/>
      <c r="J69" s="84"/>
    </row>
    <row r="70" spans="1:10" s="85" customFormat="1" ht="15" customHeight="1" thickBot="1">
      <c r="A70" s="106">
        <f t="shared" si="2"/>
        <v>1048</v>
      </c>
      <c r="B70" s="101" t="s">
        <v>48</v>
      </c>
      <c r="C70" s="101"/>
      <c r="D70" s="102">
        <v>1</v>
      </c>
      <c r="E70" s="102"/>
      <c r="F70" s="102"/>
      <c r="G70" s="116">
        <v>0</v>
      </c>
      <c r="H70" s="128">
        <f t="shared" si="4"/>
        <v>0</v>
      </c>
      <c r="I70" s="83"/>
      <c r="J70" s="84"/>
    </row>
    <row r="71" spans="1:10" ht="13.5" thickBot="1">
      <c r="A71" s="33" t="s">
        <v>50</v>
      </c>
      <c r="B71" s="27"/>
      <c r="C71" s="9" t="s">
        <v>51</v>
      </c>
      <c r="D71" s="11"/>
      <c r="E71" s="11"/>
      <c r="F71" s="11"/>
      <c r="G71" s="12"/>
      <c r="H71" s="97">
        <f>SUM(H37:H70)</f>
        <v>0</v>
      </c>
      <c r="I71" s="3"/>
      <c r="J71" s="31"/>
    </row>
    <row r="72" spans="1:10" ht="13.5" thickBot="1">
      <c r="A72" s="34">
        <v>2000</v>
      </c>
      <c r="B72" s="10"/>
      <c r="C72" s="13" t="s">
        <v>52</v>
      </c>
      <c r="D72" s="14"/>
      <c r="E72" s="14"/>
      <c r="F72" s="14"/>
      <c r="G72" s="15"/>
      <c r="H72" s="97">
        <v>0</v>
      </c>
      <c r="I72" s="3"/>
      <c r="J72" s="31"/>
    </row>
    <row r="73" spans="1:10" ht="12.75">
      <c r="A73" s="35">
        <v>3000</v>
      </c>
      <c r="B73" s="354" t="s">
        <v>53</v>
      </c>
      <c r="C73" s="355"/>
      <c r="D73" s="355"/>
      <c r="E73" s="355"/>
      <c r="F73" s="355"/>
      <c r="G73" s="355"/>
      <c r="H73" s="356"/>
      <c r="I73" s="3"/>
      <c r="J73" s="31"/>
    </row>
    <row r="74" spans="1:10" ht="12.75">
      <c r="A74" s="36" t="s">
        <v>39</v>
      </c>
      <c r="B74" s="341" t="s">
        <v>26</v>
      </c>
      <c r="C74" s="342"/>
      <c r="D74" s="342"/>
      <c r="E74" s="342"/>
      <c r="F74" s="342"/>
      <c r="G74" s="342"/>
      <c r="H74" s="343"/>
      <c r="I74" s="3"/>
      <c r="J74" s="31"/>
    </row>
    <row r="75" spans="1:10" ht="12.75">
      <c r="A75" s="37">
        <v>3203</v>
      </c>
      <c r="B75" s="20" t="s">
        <v>41</v>
      </c>
      <c r="C75" s="20" t="s">
        <v>42</v>
      </c>
      <c r="D75" s="21" t="s">
        <v>44</v>
      </c>
      <c r="E75" s="21"/>
      <c r="F75" s="21"/>
      <c r="G75" s="22" t="s">
        <v>45</v>
      </c>
      <c r="H75" s="23" t="s">
        <v>46</v>
      </c>
      <c r="I75" s="3"/>
      <c r="J75" s="31"/>
    </row>
    <row r="76" spans="1:10" ht="13.5" thickBot="1">
      <c r="A76" s="38">
        <v>3203</v>
      </c>
      <c r="B76" s="39" t="s">
        <v>32</v>
      </c>
      <c r="C76" s="24"/>
      <c r="D76" s="16"/>
      <c r="E76" s="16"/>
      <c r="F76" s="16"/>
      <c r="G76" s="17"/>
      <c r="H76" s="99">
        <f>D76*G76</f>
        <v>0</v>
      </c>
      <c r="I76" s="3"/>
      <c r="J76" s="31"/>
    </row>
    <row r="77" spans="1:10" ht="13.5" thickBot="1">
      <c r="A77" s="40">
        <v>4000</v>
      </c>
      <c r="B77" s="26" t="s">
        <v>33</v>
      </c>
      <c r="C77" s="27" t="str">
        <f>A35</f>
        <v>2.02 PERMANENT AUDIO EQUIPMENT [BASE]</v>
      </c>
      <c r="D77" s="11"/>
      <c r="E77" s="11"/>
      <c r="F77" s="11"/>
      <c r="G77" s="12"/>
      <c r="H77" s="97">
        <v>0</v>
      </c>
      <c r="I77" s="3"/>
      <c r="J77" s="31"/>
    </row>
    <row r="78" spans="1:10" ht="13.5" thickBot="1">
      <c r="A78" s="40">
        <v>5000</v>
      </c>
      <c r="B78" s="46" t="s">
        <v>34</v>
      </c>
      <c r="C78" s="27" t="str">
        <f>A35</f>
        <v>2.02 PERMANENT AUDIO EQUIPMENT [BASE]</v>
      </c>
      <c r="D78" s="91"/>
      <c r="E78" s="91"/>
      <c r="F78" s="91"/>
      <c r="G78" s="92"/>
      <c r="H78" s="98">
        <f>H71+H72+H76+H77</f>
        <v>0</v>
      </c>
      <c r="I78" s="3"/>
      <c r="J78" s="31"/>
    </row>
    <row r="79" spans="1:11" ht="13.5" thickBot="1">
      <c r="A79" s="89"/>
      <c r="B79" s="56"/>
      <c r="C79" s="56"/>
      <c r="D79" s="57"/>
      <c r="E79" s="57"/>
      <c r="F79" s="57"/>
      <c r="G79" s="58"/>
      <c r="H79" s="59"/>
      <c r="I79" s="57"/>
      <c r="J79" s="31"/>
      <c r="K79" s="60"/>
    </row>
    <row r="80" spans="1:8" ht="13.5" thickBot="1">
      <c r="A80" s="284" t="s">
        <v>31</v>
      </c>
      <c r="B80" s="285" t="s">
        <v>34</v>
      </c>
      <c r="C80" s="286" t="s">
        <v>142</v>
      </c>
      <c r="D80" s="287"/>
      <c r="E80" s="287"/>
      <c r="F80" s="287"/>
      <c r="G80" s="288"/>
      <c r="H80" s="289">
        <f>SUM(H32+H78)</f>
        <v>0</v>
      </c>
    </row>
  </sheetData>
  <sheetProtection/>
  <mergeCells count="11">
    <mergeCell ref="A1:H1"/>
    <mergeCell ref="A2:H2"/>
    <mergeCell ref="A3:H3"/>
    <mergeCell ref="A4:H4"/>
    <mergeCell ref="A5:H5"/>
    <mergeCell ref="A6:H6"/>
    <mergeCell ref="A7:H7"/>
    <mergeCell ref="B27:H27"/>
    <mergeCell ref="B28:H28"/>
    <mergeCell ref="B73:H73"/>
    <mergeCell ref="B74:H74"/>
  </mergeCells>
  <printOptions/>
  <pageMargins left="0.25" right="0.25" top="0.75" bottom="0.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Dillingham</dc:creator>
  <cp:keywords/>
  <dc:description/>
  <cp:lastModifiedBy>Sharon E. Vance</cp:lastModifiedBy>
  <cp:lastPrinted>2018-08-17T13:34:01Z</cp:lastPrinted>
  <dcterms:created xsi:type="dcterms:W3CDTF">2004-10-26T15:46:03Z</dcterms:created>
  <dcterms:modified xsi:type="dcterms:W3CDTF">2018-08-20T15:46:03Z</dcterms:modified>
  <cp:category/>
  <cp:version/>
  <cp:contentType/>
  <cp:contentStatus/>
</cp:coreProperties>
</file>