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9040" windowHeight="13305" tabRatio="583" activeTab="3"/>
  </bookViews>
  <sheets>
    <sheet name="Summary" sheetId="36" r:id="rId1"/>
    <sheet name="Audio" sheetId="1" r:id="rId2"/>
    <sheet name="Control" sheetId="32" r:id="rId3"/>
    <sheet name="Rack and Mounting" sheetId="42" r:id="rId4"/>
    <sheet name="Option 1" sheetId="35" state="hidden" r:id="rId5"/>
    <sheet name="Option 2" sheetId="37" state="hidden" r:id="rId6"/>
    <sheet name="Option 3" sheetId="38" state="hidden" r:id="rId7"/>
    <sheet name="Option 4" sheetId="40" state="hidden" r:id="rId8"/>
    <sheet name="Option 5" sheetId="39" state="hidden" r:id="rId9"/>
  </sheets>
  <externalReferences>
    <externalReference r:id="rId10"/>
  </externalReferences>
  <definedNames>
    <definedName name="_xlnm.Print_Area" localSheetId="1">Audio!$A$1:$K$40</definedName>
    <definedName name="_xlnm.Print_Area" localSheetId="2">Control!$A$1:$K$29</definedName>
    <definedName name="_xlnm.Print_Area" localSheetId="4">'Option 1'!$A$2:$K$29</definedName>
    <definedName name="_xlnm.Print_Area" localSheetId="5">'Option 2'!$A$2:$K$29</definedName>
    <definedName name="_xlnm.Print_Area" localSheetId="6">'Option 3'!$A$2:$K$29</definedName>
    <definedName name="_xlnm.Print_Area" localSheetId="7">'Option 4'!$A$1:$K$29</definedName>
    <definedName name="_xlnm.Print_Area" localSheetId="8">'Option 5'!$A$2:$K$29</definedName>
    <definedName name="_xlnm.Print_Area" localSheetId="3">'Rack and Mounting'!$A$1:$K$37</definedName>
    <definedName name="_xlnm.Print_Area" localSheetId="0">Summary!$A$2:$G$18</definedName>
    <definedName name="_xlnm.Print_Titles" localSheetId="4">'Option 1'!$2:$2</definedName>
    <definedName name="_xlnm.Print_Titles" localSheetId="5">'Option 2'!$2:$2</definedName>
    <definedName name="_xlnm.Print_Titles" localSheetId="7">'Option 4'!$2:$2</definedName>
    <definedName name="_xlnm.Print_Titles" localSheetId="8">'Option 5'!$2:$2</definedName>
  </definedNames>
  <calcPr calcId="145621" calcMode="manual"/>
</workbook>
</file>

<file path=xl/calcChain.xml><?xml version="1.0" encoding="utf-8"?>
<calcChain xmlns="http://schemas.openxmlformats.org/spreadsheetml/2006/main">
  <c r="D3" i="36" l="1"/>
  <c r="C3" i="36"/>
  <c r="B3" i="36"/>
  <c r="E3" i="36" s="1"/>
  <c r="K14" i="42"/>
  <c r="K15" i="1" l="1"/>
  <c r="K14" i="1"/>
  <c r="K9" i="42"/>
  <c r="K10" i="42"/>
  <c r="K11" i="42"/>
  <c r="K12" i="42"/>
  <c r="K8" i="42" l="1"/>
  <c r="K13" i="1" l="1"/>
  <c r="K9" i="1"/>
  <c r="K6" i="42" l="1"/>
  <c r="K7" i="42"/>
  <c r="K13" i="42"/>
  <c r="K5" i="42"/>
  <c r="D5" i="36" l="1"/>
  <c r="K20" i="42"/>
  <c r="K19" i="42"/>
  <c r="K18" i="42"/>
  <c r="K17" i="42"/>
  <c r="K16" i="42"/>
  <c r="C5" i="36" l="1"/>
  <c r="K15" i="42"/>
  <c r="K12" i="1"/>
  <c r="K16" i="1"/>
  <c r="I24" i="42" l="1"/>
  <c r="I25" i="42" s="1"/>
  <c r="K25" i="42" s="1"/>
  <c r="K27" i="42" s="1"/>
  <c r="K21" i="42"/>
  <c r="B5" i="36"/>
  <c r="D4" i="36"/>
  <c r="K9" i="32"/>
  <c r="K11" i="32"/>
  <c r="K19" i="1"/>
  <c r="D6" i="36" l="1"/>
  <c r="E5" i="36"/>
  <c r="K6" i="1" l="1"/>
  <c r="K8" i="1"/>
  <c r="K10" i="1"/>
  <c r="K11" i="1"/>
  <c r="K5" i="35" l="1"/>
  <c r="K6" i="35" s="1"/>
  <c r="K5" i="37" l="1"/>
  <c r="K5" i="38"/>
  <c r="K5" i="40" l="1"/>
  <c r="K6" i="40" l="1"/>
  <c r="K7" i="40" s="1"/>
  <c r="A15" i="40" l="1"/>
  <c r="B17" i="40" s="1"/>
  <c r="B13" i="40"/>
  <c r="K12" i="40"/>
  <c r="K11" i="40"/>
  <c r="K10" i="40"/>
  <c r="K9" i="40"/>
  <c r="A9" i="40"/>
  <c r="A10" i="40" s="1"/>
  <c r="A11" i="40" s="1"/>
  <c r="A12" i="40" s="1"/>
  <c r="K8" i="40"/>
  <c r="A15" i="39"/>
  <c r="B17" i="39" s="1"/>
  <c r="B13" i="39"/>
  <c r="K12" i="39"/>
  <c r="K11" i="39"/>
  <c r="K10" i="39"/>
  <c r="K9" i="39"/>
  <c r="A9" i="39"/>
  <c r="A10" i="39" s="1"/>
  <c r="A11" i="39" s="1"/>
  <c r="A12" i="39" s="1"/>
  <c r="K8" i="39"/>
  <c r="K5" i="39"/>
  <c r="K6" i="39" s="1"/>
  <c r="K7" i="39" s="1"/>
  <c r="A15" i="38"/>
  <c r="B17" i="38" s="1"/>
  <c r="B13" i="38"/>
  <c r="K12" i="38"/>
  <c r="A12" i="38"/>
  <c r="K11" i="38"/>
  <c r="K10" i="38"/>
  <c r="K9" i="38"/>
  <c r="K8" i="38"/>
  <c r="K6" i="38" l="1"/>
  <c r="K7" i="38" s="1"/>
  <c r="K13" i="40"/>
  <c r="I16" i="40" s="1"/>
  <c r="I17" i="40" s="1"/>
  <c r="K17" i="40" s="1"/>
  <c r="K19" i="40" s="1"/>
  <c r="A15" i="37"/>
  <c r="B17" i="37" s="1"/>
  <c r="B13" i="37"/>
  <c r="K12" i="37"/>
  <c r="K11" i="37"/>
  <c r="K10" i="37"/>
  <c r="K9" i="37"/>
  <c r="A9" i="37"/>
  <c r="A10" i="37" s="1"/>
  <c r="A11" i="37" s="1"/>
  <c r="A12" i="37" s="1"/>
  <c r="K8" i="37"/>
  <c r="K6" i="37" l="1"/>
  <c r="K7" i="37" s="1"/>
  <c r="K13" i="39"/>
  <c r="I16" i="39" s="1"/>
  <c r="I17" i="39" s="1"/>
  <c r="K17" i="39" s="1"/>
  <c r="K19" i="39" s="1"/>
  <c r="K13" i="38"/>
  <c r="I16" i="38" s="1"/>
  <c r="I17" i="38" s="1"/>
  <c r="K17" i="38" s="1"/>
  <c r="K19" i="38" s="1"/>
  <c r="K13" i="37" l="1"/>
  <c r="I16" i="37" s="1"/>
  <c r="I17" i="37" s="1"/>
  <c r="K17" i="37" s="1"/>
  <c r="K19" i="37" s="1"/>
  <c r="K7" i="1" l="1"/>
  <c r="B14" i="36" l="1"/>
  <c r="B13" i="36"/>
  <c r="B12" i="36"/>
  <c r="B11" i="36"/>
  <c r="B10" i="36"/>
  <c r="B9" i="36"/>
  <c r="C15" i="36" l="1"/>
  <c r="F15" i="36"/>
  <c r="D15" i="36"/>
  <c r="B15" i="36"/>
  <c r="E15" i="36"/>
  <c r="A15" i="35" l="1"/>
  <c r="B17" i="35" s="1"/>
  <c r="B13" i="35"/>
  <c r="K12" i="35"/>
  <c r="K11" i="35"/>
  <c r="K10" i="35"/>
  <c r="K9" i="35"/>
  <c r="A9" i="35"/>
  <c r="A10" i="35" s="1"/>
  <c r="A11" i="35" s="1"/>
  <c r="A12" i="35" s="1"/>
  <c r="K8" i="35"/>
  <c r="K7" i="35" l="1"/>
  <c r="K13" i="35" l="1"/>
  <c r="I16" i="35" s="1"/>
  <c r="I17" i="35" s="1"/>
  <c r="K17" i="35" s="1"/>
  <c r="K19" i="35" s="1"/>
  <c r="A15" i="32" l="1"/>
  <c r="B17" i="32" s="1"/>
  <c r="B13" i="32"/>
  <c r="K12" i="32"/>
  <c r="K10" i="32"/>
  <c r="A9" i="32"/>
  <c r="A10" i="32" s="1"/>
  <c r="A11" i="32" s="1"/>
  <c r="A12" i="32" s="1"/>
  <c r="K8" i="32"/>
  <c r="C4" i="36" s="1"/>
  <c r="K7" i="32" l="1"/>
  <c r="K13" i="32" s="1"/>
  <c r="I16" i="32" s="1"/>
  <c r="I17" i="32" s="1"/>
  <c r="K17" i="32" s="1"/>
  <c r="K19" i="32" s="1"/>
  <c r="K5" i="1"/>
  <c r="K17" i="1" s="1"/>
  <c r="K18" i="1" l="1"/>
  <c r="B4" i="36"/>
  <c r="E4" i="36" s="1"/>
  <c r="K21" i="1"/>
  <c r="A26" i="1"/>
  <c r="B28" i="1" s="1"/>
  <c r="K20" i="1"/>
  <c r="K22" i="1"/>
  <c r="K23" i="1"/>
  <c r="A23" i="1"/>
  <c r="B24" i="1"/>
  <c r="C6" i="36" l="1"/>
  <c r="K24" i="1"/>
  <c r="I27" i="1" s="1"/>
  <c r="I28" i="1" s="1"/>
  <c r="K28" i="1" s="1"/>
  <c r="K30" i="1" s="1"/>
  <c r="B6" i="36"/>
  <c r="E6" i="36" l="1"/>
  <c r="E18" i="36" s="1"/>
</calcChain>
</file>

<file path=xl/sharedStrings.xml><?xml version="1.0" encoding="utf-8"?>
<sst xmlns="http://schemas.openxmlformats.org/spreadsheetml/2006/main" count="403" uniqueCount="112">
  <si>
    <t>CLIN</t>
  </si>
  <si>
    <t>ITEM</t>
  </si>
  <si>
    <t>Qty</t>
  </si>
  <si>
    <t>Unit Price</t>
  </si>
  <si>
    <t>Total Price</t>
  </si>
  <si>
    <t>Subtotal</t>
  </si>
  <si>
    <t>Equipment and Materials</t>
  </si>
  <si>
    <t>EQUIPMENT AND LABOR GRAND TOTAL</t>
  </si>
  <si>
    <t>Video System</t>
  </si>
  <si>
    <t>Fixed Cost Line Item for Travel</t>
  </si>
  <si>
    <t>Audio System</t>
  </si>
  <si>
    <t>Labor - System Engineering</t>
  </si>
  <si>
    <t>Labor - Field Installation</t>
  </si>
  <si>
    <t>Labor - Testing, Adjustment, System Documentation</t>
  </si>
  <si>
    <t>Optional Maintenance:</t>
  </si>
  <si>
    <t>Year 1</t>
  </si>
  <si>
    <t>warranty</t>
  </si>
  <si>
    <t>Year 2</t>
  </si>
  <si>
    <t>Year 3</t>
  </si>
  <si>
    <t>Year 4</t>
  </si>
  <si>
    <t>Year 5</t>
  </si>
  <si>
    <t>Total Optional Maintenance</t>
  </si>
  <si>
    <t>SCHEDULE B - Bid Spreadsheet</t>
  </si>
  <si>
    <t>n/a audio only</t>
  </si>
  <si>
    <t>Labor - Programming - See specifications</t>
  </si>
  <si>
    <t>Miscellaneous Equipment (all other equipment and non-itemized parts)</t>
  </si>
  <si>
    <t>Labor - Completion of Appendices C, D, F.0, F.1, and F.2</t>
  </si>
  <si>
    <t>Make</t>
  </si>
  <si>
    <t>Model</t>
  </si>
  <si>
    <t>Part No.</t>
  </si>
  <si>
    <t>Material Cost</t>
  </si>
  <si>
    <t>Labor Cost</t>
  </si>
  <si>
    <t>Travel Cost</t>
  </si>
  <si>
    <t>Total Cost</t>
  </si>
  <si>
    <t>TOTALS</t>
  </si>
  <si>
    <t>Warranty and Maintenance</t>
  </si>
  <si>
    <t>1st Year</t>
  </si>
  <si>
    <t>2nd Year</t>
  </si>
  <si>
    <t>3rd Year</t>
  </si>
  <si>
    <t>4th Year</t>
  </si>
  <si>
    <t>5th Year</t>
  </si>
  <si>
    <t>Grand Total - Base</t>
  </si>
  <si>
    <t>Grand Total - Options</t>
  </si>
  <si>
    <t>(Only includes 1st Year Warranty)</t>
  </si>
  <si>
    <t>`</t>
  </si>
  <si>
    <t>Base Bid Items</t>
  </si>
  <si>
    <t>Courtroom Audio System(s)</t>
  </si>
  <si>
    <t>Courtroom Video System(s)</t>
  </si>
  <si>
    <t>Courtroom Control System(s)</t>
  </si>
  <si>
    <t>Shure</t>
  </si>
  <si>
    <t>Base Bid Item 1 Audio</t>
  </si>
  <si>
    <t>Schedule B Summary: Special Proceedings</t>
  </si>
  <si>
    <t>Substitution 
Make/Model</t>
  </si>
  <si>
    <t>N/A</t>
  </si>
  <si>
    <t>Behringer</t>
  </si>
  <si>
    <t>Base Bid Item 3 Control</t>
  </si>
  <si>
    <t>Base Bid Item 5 Rack and Mounting</t>
  </si>
  <si>
    <t>Microflex</t>
  </si>
  <si>
    <t>Crown</t>
  </si>
  <si>
    <t>Control panel to remain, reroute and reprogram audio</t>
  </si>
  <si>
    <t>Gooseneck Microphone type 1</t>
  </si>
  <si>
    <t>Boundary Microphone type 3</t>
  </si>
  <si>
    <t>Yamaha</t>
  </si>
  <si>
    <t>DSP</t>
  </si>
  <si>
    <t>Biamp</t>
  </si>
  <si>
    <t>TesiraForte</t>
  </si>
  <si>
    <t>TesiraForte AVB VT</t>
  </si>
  <si>
    <t>MX418D/C</t>
  </si>
  <si>
    <t>MX418S/C</t>
  </si>
  <si>
    <t>Courtroom Racks &amp; Mounting Systems</t>
  </si>
  <si>
    <t>Middleatlantic</t>
  </si>
  <si>
    <t>ERK</t>
  </si>
  <si>
    <t>ERK-2120</t>
  </si>
  <si>
    <t>Cable Management</t>
  </si>
  <si>
    <t>TOTAL (Courtroom Racks &amp; Mounting Systems only)</t>
  </si>
  <si>
    <t>Rack</t>
  </si>
  <si>
    <t>Caster Base</t>
  </si>
  <si>
    <t>CBS-ERK-20</t>
  </si>
  <si>
    <t>Vertical plug strip</t>
  </si>
  <si>
    <t>PDT-1620C-NS</t>
  </si>
  <si>
    <t>LACE-13-O-A</t>
  </si>
  <si>
    <t>Revolab</t>
  </si>
  <si>
    <t>Gooseneck Shock Mounted Microphone type 2</t>
  </si>
  <si>
    <t>MX393B/C</t>
  </si>
  <si>
    <t>Wireless Mic Receiver</t>
  </si>
  <si>
    <t>01-HDEXEC4-NM-AES</t>
  </si>
  <si>
    <t>Wireless Wearable Lapel Mic</t>
  </si>
  <si>
    <t>01-HDEXECMIC-AES</t>
  </si>
  <si>
    <t>Headphone amp type 1</t>
  </si>
  <si>
    <t>HA8000 V2</t>
  </si>
  <si>
    <t>Headphone amp type 2</t>
  </si>
  <si>
    <t>HA6000</t>
  </si>
  <si>
    <t>USB Extender Receiver/Transmitter</t>
  </si>
  <si>
    <t>Icron</t>
  </si>
  <si>
    <t>Ranger</t>
  </si>
  <si>
    <t>USB 2.0 Ranger 2301</t>
  </si>
  <si>
    <t>Custom</t>
  </si>
  <si>
    <t>Faceplate: AV1</t>
  </si>
  <si>
    <t>Faceplate: AV2</t>
  </si>
  <si>
    <t>Faceplate: AV3</t>
  </si>
  <si>
    <t>Faceplate: AV4</t>
  </si>
  <si>
    <t>Faceplate: AV5</t>
  </si>
  <si>
    <t>Substitution 
Make</t>
  </si>
  <si>
    <t>Substitution 
Model</t>
  </si>
  <si>
    <t>AVB Switch</t>
  </si>
  <si>
    <t>DSP Input Expander</t>
  </si>
  <si>
    <t>Tesira</t>
  </si>
  <si>
    <t>EX-IN</t>
  </si>
  <si>
    <t>MOTU</t>
  </si>
  <si>
    <t>Labor - Compliance with Drawings and Specifications</t>
  </si>
  <si>
    <t>Dci 4|300</t>
  </si>
  <si>
    <t>Amp type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</si>
</sst>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44" fontId="3" fillId="2" borderId="2" xfId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8" fontId="3" fillId="0" borderId="2" xfId="0" applyNumberFormat="1" applyFont="1" applyFill="1" applyBorder="1" applyAlignment="1">
      <alignment vertical="top" wrapText="1"/>
    </xf>
    <xf numFmtId="44" fontId="3" fillId="0" borderId="2" xfId="1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44" fontId="3" fillId="0" borderId="2" xfId="1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9" fontId="3" fillId="0" borderId="0" xfId="2" applyFont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44" fontId="4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44" fontId="4" fillId="0" borderId="2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44" fontId="3" fillId="0" borderId="0" xfId="1" applyFont="1" applyBorder="1" applyAlignment="1">
      <alignment vertical="top" wrapText="1"/>
    </xf>
    <xf numFmtId="8" fontId="3" fillId="0" borderId="2" xfId="0" applyNumberFormat="1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 wrapText="1"/>
    </xf>
    <xf numFmtId="44" fontId="7" fillId="3" borderId="2" xfId="1" applyFont="1" applyFill="1" applyBorder="1" applyAlignment="1">
      <alignment horizontal="center" vertical="center" wrapText="1"/>
    </xf>
    <xf numFmtId="44" fontId="8" fillId="3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 wrapText="1"/>
    </xf>
    <xf numFmtId="44" fontId="9" fillId="2" borderId="2" xfId="1" applyFont="1" applyFill="1" applyBorder="1" applyAlignment="1">
      <alignment vertical="top" wrapText="1"/>
    </xf>
    <xf numFmtId="0" fontId="9" fillId="0" borderId="2" xfId="3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vertical="top" wrapText="1"/>
    </xf>
    <xf numFmtId="0" fontId="11" fillId="0" borderId="0" xfId="3" applyFont="1" applyFill="1"/>
    <xf numFmtId="0" fontId="9" fillId="0" borderId="2" xfId="3" applyFont="1" applyFill="1" applyBorder="1" applyAlignment="1">
      <alignment horizontal="center" vertical="top" wrapText="1"/>
    </xf>
    <xf numFmtId="8" fontId="9" fillId="0" borderId="2" xfId="3" applyNumberFormat="1" applyFont="1" applyFill="1" applyBorder="1" applyAlignment="1">
      <alignment vertical="top" wrapText="1"/>
    </xf>
    <xf numFmtId="0" fontId="11" fillId="0" borderId="0" xfId="0" applyFont="1"/>
    <xf numFmtId="44" fontId="9" fillId="0" borderId="2" xfId="1" applyFont="1" applyFill="1" applyBorder="1" applyAlignment="1">
      <alignment vertical="top" wrapText="1"/>
    </xf>
    <xf numFmtId="0" fontId="9" fillId="0" borderId="2" xfId="3" applyFont="1" applyBorder="1" applyAlignment="1">
      <alignment vertical="top" wrapText="1"/>
    </xf>
    <xf numFmtId="0" fontId="9" fillId="0" borderId="2" xfId="3" applyFont="1" applyBorder="1" applyAlignment="1">
      <alignment horizontal="center" vertical="top" wrapText="1"/>
    </xf>
    <xf numFmtId="8" fontId="9" fillId="0" borderId="2" xfId="3" applyNumberFormat="1" applyFont="1" applyBorder="1" applyAlignment="1">
      <alignment vertical="top" wrapText="1"/>
    </xf>
    <xf numFmtId="0" fontId="11" fillId="0" borderId="2" xfId="0" applyFont="1" applyBorder="1"/>
    <xf numFmtId="44" fontId="9" fillId="0" borderId="2" xfId="1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9" fontId="9" fillId="0" borderId="2" xfId="2" applyFont="1" applyBorder="1" applyAlignment="1">
      <alignment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44" fontId="10" fillId="0" borderId="2" xfId="1" applyFont="1" applyBorder="1" applyAlignment="1">
      <alignment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9" fillId="0" borderId="2" xfId="0" applyFont="1" applyBorder="1" applyAlignment="1">
      <alignment horizontal="left"/>
    </xf>
    <xf numFmtId="44" fontId="10" fillId="0" borderId="2" xfId="1" applyFont="1" applyFill="1" applyBorder="1" applyAlignment="1">
      <alignment horizontal="center"/>
    </xf>
    <xf numFmtId="44" fontId="9" fillId="0" borderId="2" xfId="1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wrapText="1"/>
    </xf>
    <xf numFmtId="44" fontId="10" fillId="0" borderId="7" xfId="1" applyNumberFormat="1" applyFont="1" applyBorder="1" applyAlignment="1">
      <alignment wrapText="1"/>
    </xf>
    <xf numFmtId="0" fontId="9" fillId="0" borderId="0" xfId="0" applyFont="1" applyAlignment="1"/>
    <xf numFmtId="44" fontId="9" fillId="0" borderId="0" xfId="1" applyNumberFormat="1" applyFont="1" applyAlignment="1">
      <alignment wrapText="1"/>
    </xf>
    <xf numFmtId="0" fontId="7" fillId="3" borderId="8" xfId="0" applyFont="1" applyFill="1" applyBorder="1" applyAlignment="1">
      <alignment horizontal="center" vertical="center"/>
    </xf>
    <xf numFmtId="44" fontId="7" fillId="3" borderId="9" xfId="1" applyNumberFormat="1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10" fillId="0" borderId="0" xfId="0" applyFont="1" applyAlignment="1"/>
    <xf numFmtId="0" fontId="9" fillId="0" borderId="11" xfId="0" applyFont="1" applyBorder="1" applyAlignment="1"/>
    <xf numFmtId="44" fontId="9" fillId="0" borderId="2" xfId="1" quotePrefix="1" applyNumberFormat="1" applyFont="1" applyBorder="1" applyAlignment="1"/>
    <xf numFmtId="44" fontId="9" fillId="0" borderId="3" xfId="1" quotePrefix="1" applyNumberFormat="1" applyFont="1" applyBorder="1" applyAlignment="1"/>
    <xf numFmtId="44" fontId="9" fillId="0" borderId="12" xfId="1" quotePrefix="1" applyNumberFormat="1" applyFont="1" applyBorder="1" applyAlignment="1"/>
    <xf numFmtId="0" fontId="10" fillId="0" borderId="14" xfId="0" applyFont="1" applyBorder="1" applyAlignment="1">
      <alignment horizontal="right"/>
    </xf>
    <xf numFmtId="44" fontId="10" fillId="0" borderId="1" xfId="1" quotePrefix="1" applyNumberFormat="1" applyFont="1" applyBorder="1" applyAlignment="1"/>
    <xf numFmtId="44" fontId="10" fillId="0" borderId="15" xfId="1" quotePrefix="1" applyNumberFormat="1" applyFont="1" applyBorder="1" applyAlignment="1"/>
    <xf numFmtId="0" fontId="10" fillId="0" borderId="0" xfId="0" applyFont="1" applyBorder="1" applyAlignment="1">
      <alignment horizontal="right"/>
    </xf>
    <xf numFmtId="44" fontId="10" fillId="0" borderId="0" xfId="1" quotePrefix="1" applyNumberFormat="1" applyFont="1" applyBorder="1" applyAlignment="1"/>
    <xf numFmtId="0" fontId="7" fillId="3" borderId="16" xfId="0" applyFont="1" applyFill="1" applyBorder="1" applyAlignment="1"/>
    <xf numFmtId="44" fontId="7" fillId="3" borderId="9" xfId="1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9" fillId="0" borderId="13" xfId="0" applyFont="1" applyBorder="1" applyAlignment="1"/>
    <xf numFmtId="44" fontId="9" fillId="0" borderId="4" xfId="1" quotePrefix="1" applyNumberFormat="1" applyFont="1" applyBorder="1" applyAlignment="1"/>
    <xf numFmtId="44" fontId="9" fillId="0" borderId="5" xfId="1" quotePrefix="1" applyNumberFormat="1" applyFont="1" applyBorder="1" applyAlignment="1"/>
    <xf numFmtId="44" fontId="9" fillId="0" borderId="19" xfId="1" quotePrefix="1" applyNumberFormat="1" applyFont="1" applyBorder="1" applyAlignment="1"/>
    <xf numFmtId="0" fontId="9" fillId="0" borderId="0" xfId="0" applyFont="1" applyAlignment="1">
      <alignment horizontal="right"/>
    </xf>
    <xf numFmtId="44" fontId="10" fillId="0" borderId="6" xfId="0" applyNumberFormat="1" applyFont="1" applyBorder="1" applyAlignment="1"/>
    <xf numFmtId="44" fontId="10" fillId="0" borderId="0" xfId="0" applyNumberFormat="1" applyFont="1" applyAlignment="1"/>
    <xf numFmtId="44" fontId="10" fillId="0" borderId="0" xfId="0" applyNumberFormat="1" applyFont="1" applyBorder="1" applyAlignment="1"/>
    <xf numFmtId="44" fontId="9" fillId="0" borderId="0" xfId="0" applyNumberFormat="1" applyFont="1" applyBorder="1" applyAlignment="1"/>
    <xf numFmtId="0" fontId="9" fillId="0" borderId="0" xfId="0" applyFont="1" applyBorder="1" applyAlignment="1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/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8" fontId="9" fillId="0" borderId="2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44" fontId="9" fillId="2" borderId="2" xfId="1" applyFont="1" applyFill="1" applyBorder="1" applyAlignment="1">
      <alignment vertical="top" wrapText="1"/>
    </xf>
    <xf numFmtId="0" fontId="1" fillId="0" borderId="0" xfId="3"/>
    <xf numFmtId="0" fontId="9" fillId="2" borderId="2" xfId="3" applyFont="1" applyFill="1" applyBorder="1" applyAlignment="1">
      <alignment vertical="top" wrapText="1"/>
    </xf>
    <xf numFmtId="44" fontId="9" fillId="2" borderId="2" xfId="1" applyFont="1" applyFill="1" applyBorder="1" applyAlignment="1">
      <alignment vertical="top" wrapText="1"/>
    </xf>
    <xf numFmtId="44" fontId="9" fillId="0" borderId="2" xfId="1" applyFont="1" applyBorder="1" applyAlignment="1">
      <alignment vertical="top" wrapText="1"/>
    </xf>
    <xf numFmtId="44" fontId="9" fillId="0" borderId="2" xfId="1" applyFont="1" applyFill="1" applyBorder="1" applyAlignment="1">
      <alignment vertical="top" wrapText="1"/>
    </xf>
    <xf numFmtId="44" fontId="10" fillId="0" borderId="2" xfId="1" applyFont="1" applyBorder="1" applyAlignment="1">
      <alignment vertical="top" wrapText="1"/>
    </xf>
    <xf numFmtId="44" fontId="10" fillId="0" borderId="2" xfId="1" applyFont="1" applyFill="1" applyBorder="1" applyAlignment="1">
      <alignment horizontal="center"/>
    </xf>
    <xf numFmtId="44" fontId="9" fillId="0" borderId="2" xfId="1" applyFont="1" applyFill="1" applyBorder="1" applyAlignment="1">
      <alignment horizontal="center"/>
    </xf>
    <xf numFmtId="0" fontId="9" fillId="0" borderId="2" xfId="3" applyFont="1" applyBorder="1" applyAlignment="1">
      <alignment horizontal="center" vertical="top" wrapText="1"/>
    </xf>
    <xf numFmtId="0" fontId="9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vertical="top" wrapText="1"/>
    </xf>
    <xf numFmtId="0" fontId="9" fillId="0" borderId="2" xfId="3" applyFont="1" applyFill="1" applyBorder="1" applyAlignment="1">
      <alignment vertical="top" wrapText="1"/>
    </xf>
    <xf numFmtId="8" fontId="9" fillId="0" borderId="2" xfId="3" applyNumberFormat="1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2" xfId="3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vertical="top" wrapText="1"/>
    </xf>
    <xf numFmtId="0" fontId="9" fillId="0" borderId="2" xfId="3" applyFont="1" applyFill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1" fillId="0" borderId="2" xfId="3" applyFont="1" applyFill="1" applyBorder="1"/>
    <xf numFmtId="0" fontId="9" fillId="0" borderId="0" xfId="0" applyFont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</cellXfs>
  <cellStyles count="8">
    <cellStyle name="Currency" xfId="1" builtinId="4"/>
    <cellStyle name="Currency 2" xfId="4"/>
    <cellStyle name="Currency 2 2" xfId="6"/>
    <cellStyle name="Normal" xfId="0" builtinId="0"/>
    <cellStyle name="Normal 2" xfId="3"/>
    <cellStyle name="Percent" xfId="2" builtinId="5"/>
    <cellStyle name="Percent 2" xfId="5"/>
    <cellStyle name="Percent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nald%20Palmer\AppData\Local\Microsoft\Windows\Temporary%20Internet%20Files\Content.Outlook\X2HZEY9Z\9-21-18%20Final%20Design%20Pricing%20Schedule%20-%2008-29-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e"/>
      <sheetName val="MCC"/>
      <sheetName val="Typ. Assoc. Dir."/>
      <sheetName val="Typ. Agency"/>
      <sheetName val="Typ. Lim. Tech."/>
      <sheetName val="Typ. Std. Tech."/>
      <sheetName val="Equip Entry"/>
    </sheetNames>
    <sheetDataSet>
      <sheetData sheetId="0"/>
      <sheetData sheetId="1">
        <row r="63">
          <cell r="K63" t="str">
            <v>Included</v>
          </cell>
        </row>
      </sheetData>
      <sheetData sheetId="2">
        <row r="87">
          <cell r="J87" t="str">
            <v>Included</v>
          </cell>
        </row>
      </sheetData>
      <sheetData sheetId="3">
        <row r="86">
          <cell r="J86" t="str">
            <v>Included</v>
          </cell>
        </row>
      </sheetData>
      <sheetData sheetId="4">
        <row r="89">
          <cell r="J89" t="str">
            <v>Included</v>
          </cell>
        </row>
      </sheetData>
      <sheetData sheetId="5">
        <row r="57">
          <cell r="J57" t="str">
            <v>Included</v>
          </cell>
        </row>
      </sheetData>
      <sheetData sheetId="6">
        <row r="84">
          <cell r="J84" t="str">
            <v>Included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Alvine">
  <a:themeElements>
    <a:clrScheme name="Alvine Standards">
      <a:dk1>
        <a:sysClr val="windowText" lastClr="000000"/>
      </a:dk1>
      <a:lt1>
        <a:sysClr val="window" lastClr="FFFFFF"/>
      </a:lt1>
      <a:dk2>
        <a:srgbClr val="074275"/>
      </a:dk2>
      <a:lt2>
        <a:srgbClr val="FFFFFF"/>
      </a:lt2>
      <a:accent1>
        <a:srgbClr val="074275"/>
      </a:accent1>
      <a:accent2>
        <a:srgbClr val="DB0029"/>
      </a:accent2>
      <a:accent3>
        <a:srgbClr val="808080"/>
      </a:accent3>
      <a:accent4>
        <a:srgbClr val="006666"/>
      </a:accent4>
      <a:accent5>
        <a:srgbClr val="FEDE58"/>
      </a:accent5>
      <a:accent6>
        <a:srgbClr val="2F7DC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80"/>
  <sheetViews>
    <sheetView tabSelected="1" view="pageLayout" topLeftCell="A2" zoomScaleNormal="100" zoomScaleSheetLayoutView="100" workbookViewId="0">
      <selection activeCell="A36" sqref="A36:XFD36"/>
    </sheetView>
  </sheetViews>
  <sheetFormatPr defaultColWidth="9.140625" defaultRowHeight="15" x14ac:dyDescent="0.25"/>
  <cols>
    <col min="1" max="1" width="39" style="68" bestFit="1" customWidth="1"/>
    <col min="2" max="2" width="13.42578125" style="69" bestFit="1" customWidth="1"/>
    <col min="3" max="3" width="11.5703125" style="68" bestFit="1" customWidth="1"/>
    <col min="4" max="4" width="31" style="68" bestFit="1" customWidth="1"/>
    <col min="5" max="5" width="17.28515625" style="68" bestFit="1" customWidth="1"/>
    <col min="6" max="6" width="20.140625" style="68" bestFit="1" customWidth="1"/>
    <col min="7" max="7" width="7.42578125" style="68" customWidth="1"/>
    <col min="8" max="8" width="24.42578125" style="68" customWidth="1"/>
    <col min="9" max="9" width="10.7109375" style="68" hidden="1" customWidth="1"/>
    <col min="10" max="10" width="32.140625" style="68" customWidth="1"/>
    <col min="11" max="16384" width="9.140625" style="68"/>
  </cols>
  <sheetData>
    <row r="1" spans="1:6" ht="21" hidden="1" customHeight="1" thickBot="1" x14ac:dyDescent="0.3">
      <c r="A1" s="66" t="s">
        <v>51</v>
      </c>
      <c r="B1" s="67"/>
      <c r="C1" s="66"/>
      <c r="D1" s="66"/>
      <c r="E1" s="66"/>
      <c r="F1" s="66"/>
    </row>
    <row r="2" spans="1:6" s="74" customFormat="1" x14ac:dyDescent="0.25">
      <c r="A2" s="70" t="s">
        <v>45</v>
      </c>
      <c r="B2" s="71" t="s">
        <v>30</v>
      </c>
      <c r="C2" s="72" t="s">
        <v>31</v>
      </c>
      <c r="D2" s="72" t="s">
        <v>32</v>
      </c>
      <c r="E2" s="73" t="s">
        <v>33</v>
      </c>
    </row>
    <row r="3" spans="1:6" s="74" customFormat="1" x14ac:dyDescent="0.25">
      <c r="A3" s="75" t="s">
        <v>50</v>
      </c>
      <c r="B3" s="76">
        <f>SUM(Audio!K17:K18)</f>
        <v>0</v>
      </c>
      <c r="C3" s="76">
        <f>SUM(Audio!K19:K23)</f>
        <v>0</v>
      </c>
      <c r="D3" s="77">
        <f>Audio!K40</f>
        <v>0</v>
      </c>
      <c r="E3" s="78">
        <f>B3+C3+D3</f>
        <v>0</v>
      </c>
    </row>
    <row r="4" spans="1:6" s="74" customFormat="1" x14ac:dyDescent="0.25">
      <c r="A4" s="75" t="s">
        <v>55</v>
      </c>
      <c r="B4" s="76">
        <f>SUM(Control!K6:K7)</f>
        <v>0</v>
      </c>
      <c r="C4" s="76">
        <f>SUM(Control!K8:K12)</f>
        <v>0</v>
      </c>
      <c r="D4" s="77">
        <f>Control!K29</f>
        <v>0</v>
      </c>
      <c r="E4" s="78">
        <f>B4+C4+D4</f>
        <v>0</v>
      </c>
    </row>
    <row r="5" spans="1:6" s="74" customFormat="1" x14ac:dyDescent="0.25">
      <c r="A5" s="75" t="s">
        <v>56</v>
      </c>
      <c r="B5" s="76">
        <f>SUM('Rack and Mounting'!K14:K15)</f>
        <v>0</v>
      </c>
      <c r="C5" s="76">
        <f>SUM('Rack and Mounting'!K16:K20)</f>
        <v>0</v>
      </c>
      <c r="D5" s="77">
        <f>'Rack and Mounting'!K37</f>
        <v>0</v>
      </c>
      <c r="E5" s="78">
        <f t="shared" ref="E5" si="0">B5+C5+D5</f>
        <v>0</v>
      </c>
    </row>
    <row r="6" spans="1:6" ht="15.75" thickBot="1" x14ac:dyDescent="0.3">
      <c r="A6" s="79" t="s">
        <v>34</v>
      </c>
      <c r="B6" s="80">
        <f>SUM(B3:B5)</f>
        <v>0</v>
      </c>
      <c r="C6" s="80">
        <f>SUM(C3:C5)</f>
        <v>0</v>
      </c>
      <c r="D6" s="80">
        <f>SUM(D3:D5)</f>
        <v>0</v>
      </c>
      <c r="E6" s="81">
        <f>SUM(E3:E5)</f>
        <v>0</v>
      </c>
    </row>
    <row r="7" spans="1:6" ht="15.75" thickBot="1" x14ac:dyDescent="0.3">
      <c r="A7" s="82"/>
      <c r="B7" s="83"/>
      <c r="C7" s="83"/>
      <c r="D7" s="83"/>
      <c r="E7" s="83"/>
    </row>
    <row r="8" spans="1:6" x14ac:dyDescent="0.25">
      <c r="A8" s="84" t="s">
        <v>35</v>
      </c>
      <c r="B8" s="85" t="s">
        <v>36</v>
      </c>
      <c r="C8" s="86" t="s">
        <v>37</v>
      </c>
      <c r="D8" s="87" t="s">
        <v>38</v>
      </c>
      <c r="E8" s="87" t="s">
        <v>39</v>
      </c>
      <c r="F8" s="88" t="s">
        <v>40</v>
      </c>
    </row>
    <row r="9" spans="1:6" x14ac:dyDescent="0.25">
      <c r="A9" s="75"/>
      <c r="B9" s="76" t="str">
        <f>[1]Core!K63</f>
        <v>Included</v>
      </c>
      <c r="C9" s="76"/>
      <c r="D9" s="77"/>
      <c r="E9" s="77"/>
      <c r="F9" s="78"/>
    </row>
    <row r="10" spans="1:6" x14ac:dyDescent="0.25">
      <c r="A10" s="75"/>
      <c r="B10" s="76" t="str">
        <f>[1]MCC!J87</f>
        <v>Included</v>
      </c>
      <c r="C10" s="76"/>
      <c r="D10" s="77"/>
      <c r="E10" s="77"/>
      <c r="F10" s="78"/>
    </row>
    <row r="11" spans="1:6" x14ac:dyDescent="0.25">
      <c r="A11" s="89"/>
      <c r="B11" s="76" t="str">
        <f>'[1]Typ. Assoc. Dir.'!J86</f>
        <v>Included</v>
      </c>
      <c r="C11" s="76"/>
      <c r="D11" s="77"/>
      <c r="E11" s="77"/>
      <c r="F11" s="78"/>
    </row>
    <row r="12" spans="1:6" x14ac:dyDescent="0.25">
      <c r="A12" s="75"/>
      <c r="B12" s="76" t="str">
        <f>'[1]Typ. Agency'!J89</f>
        <v>Included</v>
      </c>
      <c r="C12" s="76"/>
      <c r="D12" s="77"/>
      <c r="E12" s="77"/>
      <c r="F12" s="78"/>
    </row>
    <row r="13" spans="1:6" x14ac:dyDescent="0.25">
      <c r="A13" s="75"/>
      <c r="B13" s="90" t="str">
        <f>'[1]Typ. Lim. Tech.'!J57</f>
        <v>Included</v>
      </c>
      <c r="C13" s="90"/>
      <c r="D13" s="91"/>
      <c r="E13" s="91"/>
      <c r="F13" s="92"/>
    </row>
    <row r="14" spans="1:6" x14ac:dyDescent="0.25">
      <c r="A14" s="89"/>
      <c r="B14" s="90" t="str">
        <f>'[1]Typ. Std. Tech.'!J84</f>
        <v>Included</v>
      </c>
      <c r="C14" s="90"/>
      <c r="D14" s="91"/>
      <c r="E14" s="91"/>
      <c r="F14" s="92"/>
    </row>
    <row r="15" spans="1:6" ht="15.75" thickBot="1" x14ac:dyDescent="0.3">
      <c r="A15" s="79" t="s">
        <v>34</v>
      </c>
      <c r="B15" s="80">
        <f>SUM(B9:B14)</f>
        <v>0</v>
      </c>
      <c r="C15" s="80">
        <f>SUM(C9:C14)</f>
        <v>0</v>
      </c>
      <c r="D15" s="80">
        <f>SUM(D9:D14)</f>
        <v>0</v>
      </c>
      <c r="E15" s="80">
        <f>SUM(E9:E14)</f>
        <v>0</v>
      </c>
      <c r="F15" s="81">
        <f>SUM(F9:F14)</f>
        <v>0</v>
      </c>
    </row>
    <row r="16" spans="1:6" x14ac:dyDescent="0.25">
      <c r="A16" s="82"/>
      <c r="B16" s="83"/>
      <c r="C16" s="83"/>
      <c r="D16" s="83"/>
      <c r="E16" s="83"/>
      <c r="F16" s="83"/>
    </row>
    <row r="17" spans="2:9" ht="15.75" thickBot="1" x14ac:dyDescent="0.3">
      <c r="E17" s="74" t="s">
        <v>41</v>
      </c>
      <c r="F17" s="74" t="s">
        <v>42</v>
      </c>
    </row>
    <row r="18" spans="2:9" ht="15.75" thickBot="1" x14ac:dyDescent="0.3">
      <c r="B18" s="68"/>
      <c r="D18" s="93" t="s">
        <v>43</v>
      </c>
      <c r="E18" s="94">
        <f>E6</f>
        <v>0</v>
      </c>
      <c r="F18" s="94" t="s">
        <v>53</v>
      </c>
      <c r="H18" s="95"/>
      <c r="I18" s="74"/>
    </row>
    <row r="19" spans="2:9" ht="18.75" customHeight="1" x14ac:dyDescent="0.25">
      <c r="B19" s="68"/>
      <c r="D19" s="93"/>
      <c r="E19" s="96"/>
      <c r="F19" s="96"/>
      <c r="H19" s="95"/>
      <c r="I19" s="74"/>
    </row>
    <row r="20" spans="2:9" ht="18.75" customHeight="1" x14ac:dyDescent="0.25">
      <c r="B20" s="68"/>
      <c r="D20" s="93"/>
      <c r="E20" s="96"/>
      <c r="F20" s="96"/>
      <c r="H20" s="95"/>
      <c r="I20" s="74"/>
    </row>
    <row r="21" spans="2:9" ht="18.75" customHeight="1" x14ac:dyDescent="0.25">
      <c r="B21" s="68"/>
      <c r="D21" s="93"/>
      <c r="E21" s="96"/>
      <c r="F21" s="97"/>
      <c r="H21" s="95"/>
      <c r="I21" s="74"/>
    </row>
    <row r="22" spans="2:9" ht="18.75" customHeight="1" x14ac:dyDescent="0.25">
      <c r="B22" s="68"/>
      <c r="D22" s="93"/>
      <c r="E22" s="96"/>
      <c r="F22" s="97"/>
      <c r="H22" s="95"/>
      <c r="I22" s="74"/>
    </row>
    <row r="23" spans="2:9" ht="18.75" customHeight="1" x14ac:dyDescent="0.25">
      <c r="B23" s="68"/>
    </row>
    <row r="24" spans="2:9" ht="18.75" customHeight="1" x14ac:dyDescent="0.25">
      <c r="B24" s="68"/>
    </row>
    <row r="25" spans="2:9" ht="18.75" customHeight="1" x14ac:dyDescent="0.25">
      <c r="B25" s="68"/>
    </row>
    <row r="26" spans="2:9" ht="18.75" customHeight="1" x14ac:dyDescent="0.25">
      <c r="B26" s="68"/>
    </row>
    <row r="27" spans="2:9" ht="18.75" customHeight="1" x14ac:dyDescent="0.25">
      <c r="B27" s="68"/>
    </row>
    <row r="28" spans="2:9" ht="18.75" customHeight="1" x14ac:dyDescent="0.25">
      <c r="B28" s="68"/>
    </row>
    <row r="29" spans="2:9" ht="18.75" customHeight="1" x14ac:dyDescent="0.25">
      <c r="B29" s="68"/>
    </row>
    <row r="30" spans="2:9" ht="18.75" customHeight="1" x14ac:dyDescent="0.25">
      <c r="B30" s="68"/>
    </row>
    <row r="31" spans="2:9" ht="18.75" customHeight="1" x14ac:dyDescent="0.25">
      <c r="B31" s="68"/>
    </row>
    <row r="32" spans="2:9" ht="18.75" customHeight="1" x14ac:dyDescent="0.25">
      <c r="B32" s="68"/>
    </row>
    <row r="33" spans="2:2" ht="18.75" customHeight="1" x14ac:dyDescent="0.25">
      <c r="B33" s="68"/>
    </row>
    <row r="34" spans="2:2" ht="18.75" customHeight="1" x14ac:dyDescent="0.25">
      <c r="B34" s="68"/>
    </row>
    <row r="35" spans="2:2" ht="18.75" customHeight="1" x14ac:dyDescent="0.25">
      <c r="B35" s="68"/>
    </row>
    <row r="36" spans="2:2" ht="18.75" hidden="1" customHeight="1" x14ac:dyDescent="0.25">
      <c r="B36" s="68"/>
    </row>
    <row r="37" spans="2:2" ht="18.75" customHeight="1" x14ac:dyDescent="0.25">
      <c r="B37" s="68"/>
    </row>
    <row r="38" spans="2:2" ht="18.75" customHeight="1" x14ac:dyDescent="0.25">
      <c r="B38" s="68"/>
    </row>
    <row r="39" spans="2:2" ht="18.75" customHeight="1" x14ac:dyDescent="0.25">
      <c r="B39" s="68"/>
    </row>
    <row r="40" spans="2:2" ht="18.75" customHeight="1" x14ac:dyDescent="0.25">
      <c r="B40" s="68"/>
    </row>
    <row r="41" spans="2:2" ht="18.75" customHeight="1" x14ac:dyDescent="0.25">
      <c r="B41" s="68"/>
    </row>
    <row r="42" spans="2:2" ht="18.75" customHeight="1" x14ac:dyDescent="0.25">
      <c r="B42" s="68"/>
    </row>
    <row r="43" spans="2:2" ht="18.75" customHeight="1" x14ac:dyDescent="0.25">
      <c r="B43" s="68"/>
    </row>
    <row r="44" spans="2:2" ht="18.75" customHeight="1" x14ac:dyDescent="0.25">
      <c r="B44" s="68"/>
    </row>
    <row r="45" spans="2:2" ht="18.75" customHeight="1" x14ac:dyDescent="0.25">
      <c r="B45" s="68"/>
    </row>
    <row r="46" spans="2:2" ht="18.75" customHeight="1" x14ac:dyDescent="0.25">
      <c r="B46" s="68"/>
    </row>
    <row r="47" spans="2:2" ht="18.75" customHeight="1" x14ac:dyDescent="0.25">
      <c r="B47" s="68"/>
    </row>
    <row r="48" spans="2:2" ht="18.75" customHeight="1" x14ac:dyDescent="0.25">
      <c r="B48" s="68"/>
    </row>
    <row r="49" spans="1:6" ht="18.75" customHeight="1" x14ac:dyDescent="0.25">
      <c r="B49" s="68"/>
    </row>
    <row r="50" spans="1:6" ht="18.75" customHeight="1" x14ac:dyDescent="0.25">
      <c r="B50" s="68"/>
    </row>
    <row r="51" spans="1:6" ht="18.75" customHeight="1" x14ac:dyDescent="0.25">
      <c r="B51" s="68"/>
    </row>
    <row r="52" spans="1:6" ht="18.75" customHeight="1" x14ac:dyDescent="0.25">
      <c r="B52" s="68"/>
    </row>
    <row r="53" spans="1:6" ht="18.75" customHeight="1" x14ac:dyDescent="0.25">
      <c r="B53" s="68"/>
    </row>
    <row r="54" spans="1:6" ht="18.75" customHeight="1" x14ac:dyDescent="0.25">
      <c r="B54" s="68"/>
    </row>
    <row r="55" spans="1:6" ht="18.75" customHeight="1" x14ac:dyDescent="0.25">
      <c r="B55" s="68"/>
    </row>
    <row r="56" spans="1:6" ht="18.75" customHeight="1" x14ac:dyDescent="0.25">
      <c r="B56" s="68"/>
    </row>
    <row r="57" spans="1:6" ht="18.75" customHeight="1" x14ac:dyDescent="0.25">
      <c r="B57" s="68"/>
    </row>
    <row r="58" spans="1:6" ht="18.75" customHeight="1" x14ac:dyDescent="0.25">
      <c r="B58" s="68"/>
    </row>
    <row r="59" spans="1:6" ht="18.75" customHeight="1" x14ac:dyDescent="0.25">
      <c r="A59" s="131"/>
      <c r="B59" s="131"/>
      <c r="C59" s="131"/>
      <c r="D59" s="131"/>
      <c r="E59" s="131"/>
      <c r="F59" s="131"/>
    </row>
    <row r="62" spans="1:6" x14ac:dyDescent="0.25">
      <c r="F62" s="98"/>
    </row>
    <row r="80" spans="2:2" x14ac:dyDescent="0.25">
      <c r="B80" s="69" t="s">
        <v>44</v>
      </c>
    </row>
  </sheetData>
  <mergeCells count="1">
    <mergeCell ref="A59:F59"/>
  </mergeCells>
  <printOptions horizontalCentered="1"/>
  <pageMargins left="0.7" right="0.7" top="1.85" bottom="0.75" header="0.6" footer="0.3"/>
  <pageSetup scale="88" fitToHeight="0" orientation="landscape" horizontalDpi="1200" verticalDpi="1200" r:id="rId1"/>
  <headerFooter scaleWithDoc="0" alignWithMargins="0">
    <oddHeader>&amp;L&amp;G&amp;R&amp;"-,Bold"&amp;18Schedule B - Youngstown 351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IY72"/>
  <sheetViews>
    <sheetView showGridLines="0" tabSelected="1" view="pageLayout" topLeftCell="A2" zoomScaleNormal="100" zoomScaleSheetLayoutView="100" workbookViewId="0">
      <selection activeCell="A36" sqref="A36:XFD36"/>
    </sheetView>
  </sheetViews>
  <sheetFormatPr defaultColWidth="9.140625" defaultRowHeight="12.75" x14ac:dyDescent="0.2"/>
  <cols>
    <col min="1" max="1" width="5" style="29" bestFit="1" customWidth="1"/>
    <col min="2" max="2" width="66.28515625" style="1" bestFit="1" customWidth="1"/>
    <col min="3" max="3" width="9.7109375" style="1" bestFit="1" customWidth="1"/>
    <col min="4" max="4" width="11" style="1" bestFit="1" customWidth="1"/>
    <col min="5" max="5" width="19.7109375" style="1" bestFit="1" customWidth="1"/>
    <col min="6" max="6" width="10.7109375" style="1" bestFit="1" customWidth="1"/>
    <col min="7" max="7" width="10.5703125" style="1" bestFit="1" customWidth="1"/>
    <col min="8" max="8" width="4.140625" style="19" bestFit="1" customWidth="1"/>
    <col min="9" max="9" width="11" style="31" bestFit="1" customWidth="1"/>
    <col min="10" max="10" width="10.7109375" style="31" hidden="1" customWidth="1"/>
    <col min="11" max="11" width="15.28515625" style="31" bestFit="1" customWidth="1"/>
    <col min="12" max="12" width="11.7109375" style="1" customWidth="1"/>
    <col min="13" max="13" width="11.42578125" style="1" bestFit="1" customWidth="1"/>
    <col min="14" max="16384" width="9.140625" style="1"/>
  </cols>
  <sheetData>
    <row r="1" spans="1:259" ht="20.25" hidden="1" customHeight="1" x14ac:dyDescent="0.2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 t="s">
        <v>22</v>
      </c>
      <c r="ES1" s="134"/>
      <c r="ET1" s="134"/>
      <c r="EU1" s="134"/>
      <c r="EV1" s="134"/>
      <c r="EW1" s="134"/>
      <c r="EX1" s="134"/>
      <c r="EY1" s="134"/>
      <c r="EZ1" s="134" t="s">
        <v>22</v>
      </c>
      <c r="FA1" s="134"/>
      <c r="FB1" s="134"/>
      <c r="FC1" s="134"/>
      <c r="FD1" s="134"/>
      <c r="FE1" s="134"/>
      <c r="FF1" s="134"/>
      <c r="FG1" s="134"/>
      <c r="FH1" s="134" t="s">
        <v>22</v>
      </c>
      <c r="FI1" s="134"/>
      <c r="FJ1" s="134"/>
      <c r="FK1" s="134"/>
      <c r="FL1" s="134"/>
      <c r="FM1" s="134"/>
      <c r="FN1" s="134"/>
      <c r="FO1" s="134"/>
      <c r="FP1" s="134" t="s">
        <v>22</v>
      </c>
      <c r="FQ1" s="134"/>
      <c r="FR1" s="134"/>
      <c r="FS1" s="134"/>
      <c r="FT1" s="134"/>
      <c r="FU1" s="134"/>
      <c r="FV1" s="134"/>
      <c r="FW1" s="134"/>
      <c r="FX1" s="134" t="s">
        <v>22</v>
      </c>
      <c r="FY1" s="134"/>
      <c r="FZ1" s="134"/>
      <c r="GA1" s="134"/>
      <c r="GB1" s="134"/>
      <c r="GC1" s="134"/>
      <c r="GD1" s="134"/>
      <c r="GE1" s="134"/>
      <c r="GF1" s="134" t="s">
        <v>22</v>
      </c>
      <c r="GG1" s="134"/>
      <c r="GH1" s="134"/>
      <c r="GI1" s="134"/>
      <c r="GJ1" s="134"/>
      <c r="GK1" s="134"/>
      <c r="GL1" s="134"/>
      <c r="GM1" s="134"/>
      <c r="GN1" s="134" t="s">
        <v>22</v>
      </c>
      <c r="GO1" s="134"/>
      <c r="GP1" s="134"/>
      <c r="GQ1" s="134"/>
      <c r="GR1" s="134"/>
      <c r="GS1" s="134"/>
      <c r="GT1" s="134"/>
      <c r="GU1" s="134"/>
      <c r="GV1" s="134" t="s">
        <v>22</v>
      </c>
      <c r="GW1" s="134"/>
      <c r="GX1" s="134"/>
      <c r="GY1" s="134"/>
      <c r="GZ1" s="134"/>
      <c r="HA1" s="134"/>
      <c r="HB1" s="134"/>
      <c r="HC1" s="134"/>
      <c r="HD1" s="134" t="s">
        <v>22</v>
      </c>
      <c r="HE1" s="134"/>
      <c r="HF1" s="134"/>
      <c r="HG1" s="134"/>
      <c r="HH1" s="134"/>
      <c r="HI1" s="134"/>
      <c r="HJ1" s="134"/>
      <c r="HK1" s="134"/>
      <c r="HL1" s="134" t="s">
        <v>22</v>
      </c>
      <c r="HM1" s="134"/>
      <c r="HN1" s="134"/>
      <c r="HO1" s="134"/>
      <c r="HP1" s="134"/>
      <c r="HQ1" s="134"/>
      <c r="HR1" s="134"/>
      <c r="HS1" s="134"/>
      <c r="HT1" s="134" t="s">
        <v>22</v>
      </c>
      <c r="HU1" s="134"/>
      <c r="HV1" s="134"/>
      <c r="HW1" s="134"/>
      <c r="HX1" s="134"/>
      <c r="HY1" s="134"/>
      <c r="HZ1" s="134"/>
      <c r="IA1" s="134"/>
      <c r="IB1" s="134" t="s">
        <v>22</v>
      </c>
      <c r="IC1" s="134"/>
      <c r="ID1" s="134"/>
      <c r="IE1" s="134"/>
      <c r="IF1" s="134"/>
      <c r="IG1" s="134"/>
      <c r="IH1" s="134"/>
      <c r="II1" s="134"/>
      <c r="IJ1" s="134" t="s">
        <v>22</v>
      </c>
      <c r="IK1" s="134"/>
      <c r="IL1" s="134"/>
      <c r="IM1" s="134"/>
      <c r="IN1" s="134"/>
      <c r="IO1" s="134"/>
      <c r="IP1" s="134"/>
      <c r="IQ1" s="134"/>
      <c r="IR1" s="134" t="s">
        <v>22</v>
      </c>
      <c r="IS1" s="134"/>
      <c r="IT1" s="134"/>
      <c r="IU1" s="134"/>
      <c r="IV1" s="134"/>
      <c r="IW1" s="134"/>
      <c r="IX1" s="134"/>
      <c r="IY1" s="134"/>
    </row>
    <row r="2" spans="1:259" ht="29.25" customHeight="1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 t="s">
        <v>102</v>
      </c>
      <c r="G2" s="2" t="s">
        <v>103</v>
      </c>
      <c r="H2" s="2" t="s">
        <v>2</v>
      </c>
      <c r="I2" s="3" t="s">
        <v>3</v>
      </c>
      <c r="J2" s="4"/>
      <c r="K2" s="3" t="s">
        <v>4</v>
      </c>
    </row>
    <row r="3" spans="1:259" ht="15" x14ac:dyDescent="0.2">
      <c r="A3" s="105">
        <v>1000</v>
      </c>
      <c r="B3" s="38" t="s">
        <v>6</v>
      </c>
      <c r="C3" s="39"/>
      <c r="D3" s="39"/>
      <c r="E3" s="39"/>
      <c r="F3" s="39"/>
      <c r="G3" s="39"/>
      <c r="H3" s="40"/>
      <c r="I3" s="113"/>
      <c r="J3" s="113"/>
      <c r="K3" s="113"/>
    </row>
    <row r="4" spans="1:259" ht="15" x14ac:dyDescent="0.2">
      <c r="A4" s="132" t="s">
        <v>46</v>
      </c>
      <c r="B4" s="132"/>
      <c r="C4" s="39"/>
      <c r="D4" s="39"/>
      <c r="E4" s="39"/>
      <c r="F4" s="39"/>
      <c r="G4" s="39"/>
      <c r="H4" s="39"/>
      <c r="I4" s="113"/>
      <c r="J4" s="113"/>
      <c r="K4" s="113"/>
    </row>
    <row r="5" spans="1:259" ht="15" x14ac:dyDescent="0.2">
      <c r="A5" s="54">
        <v>1001</v>
      </c>
      <c r="B5" s="104" t="s">
        <v>60</v>
      </c>
      <c r="C5" s="104" t="s">
        <v>49</v>
      </c>
      <c r="D5" s="104" t="s">
        <v>57</v>
      </c>
      <c r="E5" s="104" t="s">
        <v>67</v>
      </c>
      <c r="F5" s="58"/>
      <c r="G5" s="104"/>
      <c r="H5" s="58">
        <v>8</v>
      </c>
      <c r="I5" s="106"/>
      <c r="J5" s="114"/>
      <c r="K5" s="114">
        <f>+I5*H5</f>
        <v>0</v>
      </c>
      <c r="L5" s="100"/>
    </row>
    <row r="6" spans="1:259" ht="15" x14ac:dyDescent="0.2">
      <c r="A6" s="54">
        <v>1002</v>
      </c>
      <c r="B6" s="104" t="s">
        <v>82</v>
      </c>
      <c r="C6" s="104" t="s">
        <v>49</v>
      </c>
      <c r="D6" s="109" t="s">
        <v>57</v>
      </c>
      <c r="E6" s="109" t="s">
        <v>68</v>
      </c>
      <c r="F6" s="58"/>
      <c r="G6" s="104"/>
      <c r="H6" s="58">
        <v>3</v>
      </c>
      <c r="I6" s="106"/>
      <c r="J6" s="114"/>
      <c r="K6" s="114">
        <f t="shared" ref="K6" si="0">+I6*H6</f>
        <v>0</v>
      </c>
      <c r="L6" s="100"/>
    </row>
    <row r="7" spans="1:259" ht="15" x14ac:dyDescent="0.2">
      <c r="A7" s="54">
        <v>1003</v>
      </c>
      <c r="B7" s="104" t="s">
        <v>61</v>
      </c>
      <c r="C7" s="104" t="s">
        <v>49</v>
      </c>
      <c r="D7" s="104" t="s">
        <v>57</v>
      </c>
      <c r="E7" s="104" t="s">
        <v>83</v>
      </c>
      <c r="F7" s="58"/>
      <c r="G7" s="104"/>
      <c r="H7" s="58">
        <v>2</v>
      </c>
      <c r="I7" s="106"/>
      <c r="J7" s="114"/>
      <c r="K7" s="114">
        <f t="shared" ref="K7:K9" si="1">+I7*H7</f>
        <v>0</v>
      </c>
      <c r="L7" s="100"/>
    </row>
    <row r="8" spans="1:259" ht="15" x14ac:dyDescent="0.2">
      <c r="A8" s="107">
        <v>1010</v>
      </c>
      <c r="B8" s="109" t="s">
        <v>84</v>
      </c>
      <c r="C8" s="109" t="s">
        <v>62</v>
      </c>
      <c r="D8" s="109" t="s">
        <v>81</v>
      </c>
      <c r="E8" s="109" t="s">
        <v>85</v>
      </c>
      <c r="F8" s="55"/>
      <c r="G8" s="109"/>
      <c r="H8" s="55">
        <v>1</v>
      </c>
      <c r="I8" s="106"/>
      <c r="J8" s="114"/>
      <c r="K8" s="114">
        <f t="shared" si="1"/>
        <v>0</v>
      </c>
    </row>
    <row r="9" spans="1:259" ht="15" x14ac:dyDescent="0.2">
      <c r="A9" s="107">
        <v>1011</v>
      </c>
      <c r="B9" s="109" t="s">
        <v>86</v>
      </c>
      <c r="C9" s="109" t="s">
        <v>62</v>
      </c>
      <c r="D9" s="109" t="s">
        <v>81</v>
      </c>
      <c r="E9" s="109" t="s">
        <v>87</v>
      </c>
      <c r="F9" s="55"/>
      <c r="G9" s="109"/>
      <c r="H9" s="55">
        <v>4</v>
      </c>
      <c r="I9" s="106"/>
      <c r="J9" s="114"/>
      <c r="K9" s="114">
        <f t="shared" si="1"/>
        <v>0</v>
      </c>
    </row>
    <row r="10" spans="1:259" s="102" customFormat="1" ht="15" x14ac:dyDescent="0.2">
      <c r="A10" s="107">
        <v>1100</v>
      </c>
      <c r="B10" s="109" t="s">
        <v>63</v>
      </c>
      <c r="C10" s="109" t="s">
        <v>64</v>
      </c>
      <c r="D10" s="122" t="s">
        <v>65</v>
      </c>
      <c r="E10" s="122" t="s">
        <v>66</v>
      </c>
      <c r="F10" s="108"/>
      <c r="G10" s="109"/>
      <c r="H10" s="55">
        <v>2</v>
      </c>
      <c r="I10" s="106"/>
      <c r="J10" s="115"/>
      <c r="K10" s="115">
        <f t="shared" ref="K10" si="2">+I10*H10</f>
        <v>0</v>
      </c>
      <c r="L10" s="101"/>
    </row>
    <row r="11" spans="1:259" s="102" customFormat="1" ht="15" x14ac:dyDescent="0.2">
      <c r="A11" s="107">
        <v>1110</v>
      </c>
      <c r="B11" s="109" t="s">
        <v>111</v>
      </c>
      <c r="C11" s="109" t="s">
        <v>58</v>
      </c>
      <c r="D11" s="122"/>
      <c r="E11" s="122" t="s">
        <v>110</v>
      </c>
      <c r="F11" s="108"/>
      <c r="G11" s="109"/>
      <c r="H11" s="55">
        <v>1</v>
      </c>
      <c r="I11" s="106"/>
      <c r="J11" s="115"/>
      <c r="K11" s="115">
        <f t="shared" ref="K11:K16" si="3">+I11*H11</f>
        <v>0</v>
      </c>
      <c r="L11" s="101"/>
    </row>
    <row r="12" spans="1:259" s="102" customFormat="1" ht="15" x14ac:dyDescent="0.2">
      <c r="A12" s="107">
        <v>1201</v>
      </c>
      <c r="B12" s="109" t="s">
        <v>88</v>
      </c>
      <c r="C12" s="109" t="s">
        <v>54</v>
      </c>
      <c r="D12" s="122"/>
      <c r="E12" s="122" t="s">
        <v>89</v>
      </c>
      <c r="F12" s="108"/>
      <c r="G12" s="109"/>
      <c r="H12" s="55">
        <v>1</v>
      </c>
      <c r="I12" s="106"/>
      <c r="J12" s="115"/>
      <c r="K12" s="115">
        <f t="shared" ref="K12:K15" si="4">+I12*H12</f>
        <v>0</v>
      </c>
      <c r="L12" s="101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  <c r="IW12" s="103"/>
      <c r="IX12" s="103"/>
      <c r="IY12" s="103"/>
    </row>
    <row r="13" spans="1:259" s="102" customFormat="1" ht="15" x14ac:dyDescent="0.2">
      <c r="A13" s="107">
        <v>1202</v>
      </c>
      <c r="B13" s="109" t="s">
        <v>90</v>
      </c>
      <c r="C13" s="109" t="s">
        <v>54</v>
      </c>
      <c r="D13" s="122"/>
      <c r="E13" s="122" t="s">
        <v>91</v>
      </c>
      <c r="F13" s="108"/>
      <c r="G13" s="109"/>
      <c r="H13" s="55">
        <v>1</v>
      </c>
      <c r="I13" s="106"/>
      <c r="J13" s="115"/>
      <c r="K13" s="115">
        <f t="shared" si="4"/>
        <v>0</v>
      </c>
      <c r="L13" s="101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</row>
    <row r="14" spans="1:259" s="102" customFormat="1" ht="15" x14ac:dyDescent="0.2">
      <c r="A14" s="54">
        <v>2041</v>
      </c>
      <c r="B14" s="120" t="s">
        <v>92</v>
      </c>
      <c r="C14" s="120" t="s">
        <v>93</v>
      </c>
      <c r="D14" s="120" t="s">
        <v>94</v>
      </c>
      <c r="E14" s="120" t="s">
        <v>95</v>
      </c>
      <c r="F14" s="121"/>
      <c r="G14" s="121"/>
      <c r="H14" s="119">
        <v>1</v>
      </c>
      <c r="I14" s="123"/>
      <c r="J14" s="115"/>
      <c r="K14" s="115">
        <f t="shared" si="4"/>
        <v>0</v>
      </c>
      <c r="L14" s="101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</row>
    <row r="15" spans="1:259" s="102" customFormat="1" ht="15" x14ac:dyDescent="0.2">
      <c r="A15" s="54">
        <v>2042</v>
      </c>
      <c r="B15" s="120" t="s">
        <v>104</v>
      </c>
      <c r="C15" s="120" t="s">
        <v>108</v>
      </c>
      <c r="D15" s="120"/>
      <c r="E15" s="120" t="s">
        <v>104</v>
      </c>
      <c r="F15" s="121"/>
      <c r="G15" s="121"/>
      <c r="H15" s="119">
        <v>1</v>
      </c>
      <c r="I15" s="123"/>
      <c r="J15" s="115"/>
      <c r="K15" s="115">
        <f t="shared" si="4"/>
        <v>0</v>
      </c>
      <c r="L15" s="101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  <c r="IU15" s="103"/>
      <c r="IV15" s="103"/>
      <c r="IW15" s="103"/>
      <c r="IX15" s="103"/>
      <c r="IY15" s="103"/>
    </row>
    <row r="16" spans="1:259" s="102" customFormat="1" ht="15" x14ac:dyDescent="0.2">
      <c r="A16" s="54">
        <v>2043</v>
      </c>
      <c r="B16" s="120" t="s">
        <v>105</v>
      </c>
      <c r="C16" s="120" t="s">
        <v>106</v>
      </c>
      <c r="D16" s="120"/>
      <c r="E16" s="120" t="s">
        <v>107</v>
      </c>
      <c r="F16" s="121"/>
      <c r="G16" s="121"/>
      <c r="H16" s="119">
        <v>1</v>
      </c>
      <c r="I16" s="123"/>
      <c r="J16" s="115"/>
      <c r="K16" s="115">
        <f t="shared" si="3"/>
        <v>0</v>
      </c>
      <c r="L16" s="101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  <c r="IW16" s="103"/>
      <c r="IX16" s="103"/>
      <c r="IY16" s="103"/>
    </row>
    <row r="17" spans="1:13" ht="15" x14ac:dyDescent="0.2">
      <c r="A17" s="54"/>
      <c r="B17" s="104" t="s">
        <v>5</v>
      </c>
      <c r="C17" s="104"/>
      <c r="D17" s="39"/>
      <c r="E17" s="39"/>
      <c r="F17" s="39"/>
      <c r="G17" s="39"/>
      <c r="H17" s="39"/>
      <c r="I17" s="113"/>
      <c r="J17" s="114"/>
      <c r="K17" s="114">
        <f>SUM(J5:K16)</f>
        <v>0</v>
      </c>
    </row>
    <row r="18" spans="1:13" ht="15" x14ac:dyDescent="0.2">
      <c r="A18" s="54">
        <v>1600</v>
      </c>
      <c r="B18" s="104" t="s">
        <v>25</v>
      </c>
      <c r="C18" s="104"/>
      <c r="D18" s="39"/>
      <c r="E18" s="39"/>
      <c r="F18" s="39"/>
      <c r="G18" s="39"/>
      <c r="H18" s="39"/>
      <c r="I18" s="113"/>
      <c r="J18" s="114"/>
      <c r="K18" s="114">
        <f>K17*0.1</f>
        <v>0</v>
      </c>
    </row>
    <row r="19" spans="1:13" ht="15" x14ac:dyDescent="0.2">
      <c r="A19" s="54">
        <v>6000</v>
      </c>
      <c r="B19" s="104" t="s">
        <v>11</v>
      </c>
      <c r="C19" s="104"/>
      <c r="D19" s="39"/>
      <c r="E19" s="39"/>
      <c r="F19" s="39"/>
      <c r="G19" s="39"/>
      <c r="H19" s="55"/>
      <c r="I19" s="115"/>
      <c r="J19" s="114"/>
      <c r="K19" s="114">
        <f>+I19*H19</f>
        <v>0</v>
      </c>
    </row>
    <row r="20" spans="1:13" ht="15" x14ac:dyDescent="0.2">
      <c r="A20" s="54">
        <v>6001</v>
      </c>
      <c r="B20" s="104" t="s">
        <v>12</v>
      </c>
      <c r="C20" s="104"/>
      <c r="D20" s="39"/>
      <c r="E20" s="39"/>
      <c r="F20" s="39"/>
      <c r="G20" s="39"/>
      <c r="H20" s="55"/>
      <c r="I20" s="115"/>
      <c r="J20" s="114"/>
      <c r="K20" s="114">
        <f>+I20*H20</f>
        <v>0</v>
      </c>
    </row>
    <row r="21" spans="1:13" ht="15" x14ac:dyDescent="0.2">
      <c r="A21" s="54">
        <v>6002</v>
      </c>
      <c r="B21" s="104" t="s">
        <v>109</v>
      </c>
      <c r="C21" s="104"/>
      <c r="D21" s="39"/>
      <c r="E21" s="39"/>
      <c r="F21" s="39"/>
      <c r="G21" s="39"/>
      <c r="H21" s="55"/>
      <c r="I21" s="115"/>
      <c r="J21" s="114"/>
      <c r="K21" s="114">
        <f>+I21*H21</f>
        <v>0</v>
      </c>
    </row>
    <row r="22" spans="1:13" ht="15" x14ac:dyDescent="0.2">
      <c r="A22" s="54">
        <v>6003</v>
      </c>
      <c r="B22" s="104" t="s">
        <v>24</v>
      </c>
      <c r="C22" s="104"/>
      <c r="D22" s="39"/>
      <c r="E22" s="39"/>
      <c r="F22" s="39"/>
      <c r="G22" s="39"/>
      <c r="H22" s="55"/>
      <c r="I22" s="115"/>
      <c r="J22" s="114"/>
      <c r="K22" s="114">
        <f>+I22*H22</f>
        <v>0</v>
      </c>
    </row>
    <row r="23" spans="1:13" ht="15" x14ac:dyDescent="0.2">
      <c r="A23" s="54">
        <f>A22+1</f>
        <v>6004</v>
      </c>
      <c r="B23" s="104" t="s">
        <v>13</v>
      </c>
      <c r="C23" s="104"/>
      <c r="D23" s="39"/>
      <c r="E23" s="39"/>
      <c r="F23" s="39"/>
      <c r="G23" s="39"/>
      <c r="H23" s="55"/>
      <c r="I23" s="115"/>
      <c r="J23" s="114"/>
      <c r="K23" s="114">
        <f>+I23*H23</f>
        <v>0</v>
      </c>
      <c r="M23" s="20"/>
    </row>
    <row r="24" spans="1:13" ht="15" x14ac:dyDescent="0.2">
      <c r="A24" s="54"/>
      <c r="B24" s="54" t="str">
        <f>CONCATENATE("TOTAL (",A4," only)")</f>
        <v>TOTAL (Courtroom Audio System(s) only)</v>
      </c>
      <c r="C24" s="54"/>
      <c r="D24" s="39"/>
      <c r="E24" s="39"/>
      <c r="F24" s="39"/>
      <c r="G24" s="39"/>
      <c r="H24" s="57"/>
      <c r="I24" s="113"/>
      <c r="J24" s="114"/>
      <c r="K24" s="114">
        <f>SUM(K17:K23)</f>
        <v>0</v>
      </c>
    </row>
    <row r="25" spans="1:13" ht="6.75" customHeight="1" x14ac:dyDescent="0.2">
      <c r="A25" s="57"/>
      <c r="B25" s="39"/>
      <c r="C25" s="39"/>
      <c r="D25" s="39"/>
      <c r="E25" s="39"/>
      <c r="F25" s="39"/>
      <c r="G25" s="39"/>
      <c r="H25" s="39"/>
      <c r="I25" s="113"/>
      <c r="J25" s="113"/>
      <c r="K25" s="113"/>
    </row>
    <row r="26" spans="1:13" ht="15" x14ac:dyDescent="0.2">
      <c r="A26" s="132" t="str">
        <f>A4</f>
        <v>Courtroom Audio System(s)</v>
      </c>
      <c r="B26" s="132"/>
      <c r="C26" s="105"/>
      <c r="D26" s="39"/>
      <c r="E26" s="39"/>
      <c r="F26" s="39"/>
      <c r="G26" s="39"/>
      <c r="H26" s="39"/>
      <c r="I26" s="113"/>
      <c r="J26" s="113"/>
      <c r="K26" s="113"/>
    </row>
    <row r="27" spans="1:13" ht="15" x14ac:dyDescent="0.2">
      <c r="A27" s="105"/>
      <c r="B27" s="105" t="s">
        <v>10</v>
      </c>
      <c r="C27" s="105"/>
      <c r="D27" s="39"/>
      <c r="E27" s="39"/>
      <c r="F27" s="39"/>
      <c r="G27" s="39"/>
      <c r="H27" s="39"/>
      <c r="I27" s="114">
        <f>+K24</f>
        <v>0</v>
      </c>
      <c r="J27" s="113"/>
      <c r="K27" s="113"/>
    </row>
    <row r="28" spans="1:13" ht="15" x14ac:dyDescent="0.2">
      <c r="A28" s="105"/>
      <c r="B28" s="105" t="str">
        <f>CONCATENATE("TOTAL (",A26," only)")</f>
        <v>TOTAL (Courtroom Audio System(s) only)</v>
      </c>
      <c r="C28" s="105"/>
      <c r="D28" s="39"/>
      <c r="E28" s="39"/>
      <c r="F28" s="39"/>
      <c r="G28" s="39"/>
      <c r="H28" s="58">
        <v>1</v>
      </c>
      <c r="I28" s="114">
        <f>SUM(I27:I27)</f>
        <v>0</v>
      </c>
      <c r="J28" s="114"/>
      <c r="K28" s="114">
        <f>+I28*H28</f>
        <v>0</v>
      </c>
    </row>
    <row r="29" spans="1:13" ht="5.25" customHeight="1" x14ac:dyDescent="0.2">
      <c r="A29" s="57"/>
      <c r="B29" s="39"/>
      <c r="C29" s="39"/>
      <c r="D29" s="39"/>
      <c r="E29" s="39"/>
      <c r="F29" s="39"/>
      <c r="G29" s="39"/>
      <c r="H29" s="39"/>
      <c r="I29" s="113"/>
      <c r="J29" s="113"/>
      <c r="K29" s="113"/>
    </row>
    <row r="30" spans="1:13" ht="15" x14ac:dyDescent="0.2">
      <c r="A30" s="132" t="s">
        <v>7</v>
      </c>
      <c r="B30" s="132"/>
      <c r="C30" s="105"/>
      <c r="D30" s="39"/>
      <c r="E30" s="39"/>
      <c r="F30" s="39"/>
      <c r="G30" s="39"/>
      <c r="H30" s="39"/>
      <c r="I30" s="113"/>
      <c r="J30" s="114"/>
      <c r="K30" s="116">
        <f>SUM(K28:K28)</f>
        <v>0</v>
      </c>
    </row>
    <row r="31" spans="1:13" ht="4.5" customHeight="1" x14ac:dyDescent="0.2">
      <c r="A31" s="57"/>
      <c r="B31" s="39"/>
      <c r="C31" s="39"/>
      <c r="D31" s="39"/>
      <c r="E31" s="39"/>
      <c r="F31" s="39"/>
      <c r="G31" s="39"/>
      <c r="H31" s="39"/>
      <c r="I31" s="113"/>
      <c r="J31" s="113"/>
      <c r="K31" s="113"/>
    </row>
    <row r="32" spans="1:13" ht="15" x14ac:dyDescent="0.25">
      <c r="A32" s="60">
        <v>7000</v>
      </c>
      <c r="B32" s="61" t="s">
        <v>14</v>
      </c>
      <c r="C32" s="61"/>
      <c r="D32" s="39"/>
      <c r="E32" s="39"/>
      <c r="F32" s="39"/>
      <c r="G32" s="39"/>
      <c r="H32" s="39"/>
      <c r="I32" s="113"/>
      <c r="J32" s="113"/>
      <c r="K32" s="113"/>
    </row>
    <row r="33" spans="1:11" ht="15" x14ac:dyDescent="0.25">
      <c r="A33" s="60">
        <v>7001</v>
      </c>
      <c r="B33" s="62" t="s">
        <v>15</v>
      </c>
      <c r="C33" s="62"/>
      <c r="D33" s="39"/>
      <c r="E33" s="39"/>
      <c r="F33" s="39"/>
      <c r="G33" s="39"/>
      <c r="H33" s="39"/>
      <c r="I33" s="113"/>
      <c r="J33" s="113"/>
      <c r="K33" s="117" t="s">
        <v>16</v>
      </c>
    </row>
    <row r="34" spans="1:11" ht="15" x14ac:dyDescent="0.25">
      <c r="A34" s="60">
        <v>7002</v>
      </c>
      <c r="B34" s="62" t="s">
        <v>17</v>
      </c>
      <c r="C34" s="62"/>
      <c r="D34" s="39"/>
      <c r="E34" s="39"/>
      <c r="F34" s="39"/>
      <c r="G34" s="39"/>
      <c r="H34" s="39"/>
      <c r="I34" s="113"/>
      <c r="J34" s="113"/>
      <c r="K34" s="118" t="s">
        <v>23</v>
      </c>
    </row>
    <row r="35" spans="1:11" ht="15" x14ac:dyDescent="0.25">
      <c r="A35" s="60">
        <v>7003</v>
      </c>
      <c r="B35" s="62" t="s">
        <v>18</v>
      </c>
      <c r="C35" s="62"/>
      <c r="D35" s="39"/>
      <c r="E35" s="39"/>
      <c r="F35" s="39"/>
      <c r="G35" s="39"/>
      <c r="H35" s="39"/>
      <c r="I35" s="113"/>
      <c r="J35" s="113"/>
      <c r="K35" s="118" t="s">
        <v>23</v>
      </c>
    </row>
    <row r="36" spans="1:11" ht="15" hidden="1" x14ac:dyDescent="0.25">
      <c r="A36" s="60">
        <v>7004</v>
      </c>
      <c r="B36" s="62" t="s">
        <v>19</v>
      </c>
      <c r="C36" s="62"/>
      <c r="D36" s="39"/>
      <c r="E36" s="39"/>
      <c r="F36" s="39"/>
      <c r="G36" s="39"/>
      <c r="H36" s="39"/>
      <c r="I36" s="113"/>
      <c r="J36" s="113"/>
      <c r="K36" s="118" t="s">
        <v>23</v>
      </c>
    </row>
    <row r="37" spans="1:11" ht="15" x14ac:dyDescent="0.25">
      <c r="A37" s="60">
        <v>7005</v>
      </c>
      <c r="B37" s="62" t="s">
        <v>20</v>
      </c>
      <c r="C37" s="62"/>
      <c r="D37" s="39"/>
      <c r="E37" s="39"/>
      <c r="F37" s="39"/>
      <c r="G37" s="39"/>
      <c r="H37" s="39"/>
      <c r="I37" s="113"/>
      <c r="J37" s="113"/>
      <c r="K37" s="118" t="s">
        <v>23</v>
      </c>
    </row>
    <row r="38" spans="1:11" ht="15" x14ac:dyDescent="0.25">
      <c r="A38" s="60"/>
      <c r="B38" s="65" t="s">
        <v>21</v>
      </c>
      <c r="C38" s="65"/>
      <c r="D38" s="39"/>
      <c r="E38" s="39"/>
      <c r="F38" s="39"/>
      <c r="G38" s="39"/>
      <c r="H38" s="39"/>
      <c r="I38" s="113"/>
      <c r="J38" s="113"/>
      <c r="K38" s="118" t="s">
        <v>23</v>
      </c>
    </row>
    <row r="39" spans="1:11" ht="4.5" customHeight="1" x14ac:dyDescent="0.2">
      <c r="A39" s="57"/>
      <c r="B39" s="39"/>
      <c r="C39" s="39"/>
      <c r="D39" s="39"/>
      <c r="E39" s="39"/>
      <c r="F39" s="39"/>
      <c r="G39" s="39"/>
      <c r="H39" s="39"/>
      <c r="I39" s="113"/>
      <c r="J39" s="113"/>
      <c r="K39" s="113"/>
    </row>
    <row r="40" spans="1:11" ht="15" x14ac:dyDescent="0.2">
      <c r="A40" s="54">
        <v>8000</v>
      </c>
      <c r="B40" s="38" t="s">
        <v>9</v>
      </c>
      <c r="C40" s="38"/>
      <c r="D40" s="39"/>
      <c r="E40" s="39"/>
      <c r="F40" s="39"/>
      <c r="G40" s="39"/>
      <c r="H40" s="39"/>
      <c r="I40" s="113"/>
      <c r="J40" s="114"/>
      <c r="K40" s="116"/>
    </row>
    <row r="41" spans="1:11" ht="18.75" customHeight="1" x14ac:dyDescent="0.2">
      <c r="B41" s="133"/>
      <c r="C41" s="133"/>
      <c r="D41" s="133"/>
      <c r="E41" s="99"/>
    </row>
    <row r="42" spans="1:11" ht="18.75" customHeight="1" x14ac:dyDescent="0.2">
      <c r="B42" s="133"/>
      <c r="C42" s="133"/>
      <c r="D42" s="133"/>
      <c r="E42" s="99"/>
    </row>
    <row r="43" spans="1:11" ht="18.75" customHeight="1" x14ac:dyDescent="0.2">
      <c r="B43" s="133"/>
      <c r="C43" s="133"/>
      <c r="D43" s="133"/>
      <c r="E43" s="99"/>
    </row>
    <row r="44" spans="1:11" ht="18.75" customHeight="1" x14ac:dyDescent="0.2">
      <c r="B44" s="133"/>
      <c r="C44" s="133"/>
      <c r="D44" s="133"/>
      <c r="E44" s="99"/>
    </row>
    <row r="45" spans="1:11" ht="18.75" customHeight="1" x14ac:dyDescent="0.2"/>
    <row r="46" spans="1:11" ht="18.75" customHeight="1" x14ac:dyDescent="0.2"/>
    <row r="47" spans="1:11" ht="18.75" customHeight="1" x14ac:dyDescent="0.2"/>
    <row r="48" spans="1:11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</sheetData>
  <mergeCells count="39">
    <mergeCell ref="FH1:FO1"/>
    <mergeCell ref="FP1:FW1"/>
    <mergeCell ref="FX1:GE1"/>
    <mergeCell ref="GF1:GM1"/>
    <mergeCell ref="EB1:EI1"/>
    <mergeCell ref="EJ1:EQ1"/>
    <mergeCell ref="ER1:EY1"/>
    <mergeCell ref="EZ1:FG1"/>
    <mergeCell ref="IR1:IY1"/>
    <mergeCell ref="GN1:GU1"/>
    <mergeCell ref="GV1:HC1"/>
    <mergeCell ref="HD1:HK1"/>
    <mergeCell ref="HL1:HS1"/>
    <mergeCell ref="IJ1:IQ1"/>
    <mergeCell ref="HT1:IA1"/>
    <mergeCell ref="IB1:II1"/>
    <mergeCell ref="CF1:CM1"/>
    <mergeCell ref="CN1:CU1"/>
    <mergeCell ref="DD1:DK1"/>
    <mergeCell ref="DL1:DS1"/>
    <mergeCell ref="DT1:EA1"/>
    <mergeCell ref="CV1:DC1"/>
    <mergeCell ref="BX1:CE1"/>
    <mergeCell ref="A1:K1"/>
    <mergeCell ref="L1:S1"/>
    <mergeCell ref="T1:AA1"/>
    <mergeCell ref="AB1:AI1"/>
    <mergeCell ref="AJ1:AQ1"/>
    <mergeCell ref="AR1:AY1"/>
    <mergeCell ref="AZ1:BG1"/>
    <mergeCell ref="BH1:BO1"/>
    <mergeCell ref="BP1:BW1"/>
    <mergeCell ref="A26:B26"/>
    <mergeCell ref="A4:B4"/>
    <mergeCell ref="B44:D44"/>
    <mergeCell ref="B41:D41"/>
    <mergeCell ref="B42:D42"/>
    <mergeCell ref="B43:D43"/>
    <mergeCell ref="A30:B30"/>
  </mergeCells>
  <phoneticPr fontId="0" type="noConversion"/>
  <printOptions horizontalCentered="1"/>
  <pageMargins left="0.7" right="0.7" top="1.85" bottom="0.75" header="0.6" footer="0.3"/>
  <pageSetup scale="75" fitToHeight="0" orientation="landscape" horizontalDpi="1200" verticalDpi="1200" r:id="rId1"/>
  <headerFooter scaleWithDoc="0" alignWithMargins="0">
    <oddHeader>&amp;L&amp;G&amp;R&amp;"-,Bold"&amp;18Schedule B - Youngstown 351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A1:M71"/>
  <sheetViews>
    <sheetView showGridLines="0" tabSelected="1" view="pageLayout" topLeftCell="A8" zoomScaleNormal="100" zoomScaleSheetLayoutView="100" workbookViewId="0">
      <selection activeCell="A36" sqref="A36:XFD36"/>
    </sheetView>
  </sheetViews>
  <sheetFormatPr defaultColWidth="9.140625" defaultRowHeight="15" x14ac:dyDescent="0.2"/>
  <cols>
    <col min="1" max="1" width="5" style="54" bestFit="1" customWidth="1"/>
    <col min="2" max="2" width="66.28515625" style="33" bestFit="1" customWidth="1"/>
    <col min="3" max="3" width="6" style="33" bestFit="1" customWidth="1"/>
    <col min="4" max="4" width="6.85546875" style="33" bestFit="1" customWidth="1"/>
    <col min="5" max="5" width="8.140625" style="33" bestFit="1" customWidth="1"/>
    <col min="6" max="7" width="11.85546875" style="33" bestFit="1" customWidth="1"/>
    <col min="8" max="8" width="4.140625" style="58" bestFit="1" customWidth="1"/>
    <col min="9" max="9" width="10.140625" style="53" bestFit="1" customWidth="1"/>
    <col min="10" max="10" width="10.7109375" style="53" hidden="1" customWidth="1"/>
    <col min="11" max="11" width="10.7109375" style="53" bestFit="1" customWidth="1"/>
    <col min="12" max="12" width="9.140625" style="33"/>
    <col min="13" max="13" width="11.42578125" style="33" bestFit="1" customWidth="1"/>
    <col min="14" max="16384" width="9.140625" style="33"/>
  </cols>
  <sheetData>
    <row r="1" spans="1:13" hidden="1" x14ac:dyDescent="0.2">
      <c r="A1" s="137" t="s">
        <v>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3" ht="30" x14ac:dyDescent="0.2">
      <c r="A2" s="34" t="s">
        <v>0</v>
      </c>
      <c r="B2" s="34" t="s">
        <v>1</v>
      </c>
      <c r="C2" s="34" t="s">
        <v>27</v>
      </c>
      <c r="D2" s="34" t="s">
        <v>28</v>
      </c>
      <c r="E2" s="34" t="s">
        <v>29</v>
      </c>
      <c r="F2" s="34" t="s">
        <v>102</v>
      </c>
      <c r="G2" s="34" t="s">
        <v>103</v>
      </c>
      <c r="H2" s="34" t="s">
        <v>2</v>
      </c>
      <c r="I2" s="35" t="s">
        <v>3</v>
      </c>
      <c r="J2" s="36"/>
      <c r="K2" s="35" t="s">
        <v>4</v>
      </c>
    </row>
    <row r="3" spans="1:13" x14ac:dyDescent="0.2">
      <c r="A3" s="37">
        <v>3000</v>
      </c>
      <c r="B3" s="38" t="s">
        <v>6</v>
      </c>
      <c r="C3" s="39"/>
      <c r="D3" s="39"/>
      <c r="E3" s="39"/>
      <c r="F3" s="39"/>
      <c r="G3" s="39"/>
      <c r="H3" s="40"/>
      <c r="I3" s="41"/>
      <c r="J3" s="41"/>
      <c r="K3" s="41"/>
    </row>
    <row r="4" spans="1:13" x14ac:dyDescent="0.2">
      <c r="A4" s="132" t="s">
        <v>48</v>
      </c>
      <c r="B4" s="132"/>
      <c r="C4" s="39"/>
      <c r="D4" s="39"/>
      <c r="E4" s="39"/>
      <c r="F4" s="39"/>
      <c r="G4" s="39"/>
      <c r="H4" s="39"/>
      <c r="I4" s="41"/>
      <c r="J4" s="41"/>
      <c r="K4" s="41"/>
    </row>
    <row r="5" spans="1:13" x14ac:dyDescent="0.2">
      <c r="A5" s="54">
        <v>3001</v>
      </c>
      <c r="B5" s="33" t="s">
        <v>59</v>
      </c>
      <c r="D5" s="112"/>
      <c r="E5" s="112"/>
      <c r="F5" s="112"/>
      <c r="G5" s="112"/>
      <c r="H5" s="112"/>
      <c r="I5" s="112"/>
      <c r="J5" s="112"/>
      <c r="K5" s="112"/>
    </row>
    <row r="6" spans="1:13" x14ac:dyDescent="0.2">
      <c r="B6" s="33" t="s">
        <v>5</v>
      </c>
      <c r="D6" s="112"/>
      <c r="E6" s="112"/>
      <c r="F6" s="112"/>
      <c r="G6" s="112"/>
      <c r="H6" s="112"/>
      <c r="I6" s="110"/>
      <c r="J6" s="111"/>
      <c r="K6" s="110"/>
    </row>
    <row r="7" spans="1:13" x14ac:dyDescent="0.2">
      <c r="A7" s="54">
        <v>3600</v>
      </c>
      <c r="B7" s="33" t="s">
        <v>25</v>
      </c>
      <c r="D7" s="39"/>
      <c r="E7" s="39"/>
      <c r="F7" s="39"/>
      <c r="G7" s="39"/>
      <c r="H7" s="39"/>
      <c r="I7" s="41"/>
      <c r="K7" s="53">
        <f>K6*0.1</f>
        <v>0</v>
      </c>
    </row>
    <row r="8" spans="1:13" x14ac:dyDescent="0.2">
      <c r="A8" s="54">
        <v>6000</v>
      </c>
      <c r="B8" s="33" t="s">
        <v>11</v>
      </c>
      <c r="D8" s="39"/>
      <c r="E8" s="39"/>
      <c r="F8" s="39"/>
      <c r="G8" s="39"/>
      <c r="H8" s="55"/>
      <c r="I8" s="48"/>
      <c r="K8" s="53">
        <f>+I8*H8</f>
        <v>0</v>
      </c>
    </row>
    <row r="9" spans="1:13" x14ac:dyDescent="0.2">
      <c r="A9" s="54">
        <f>A8+1</f>
        <v>6001</v>
      </c>
      <c r="B9" s="33" t="s">
        <v>12</v>
      </c>
      <c r="D9" s="39"/>
      <c r="E9" s="39"/>
      <c r="F9" s="39"/>
      <c r="G9" s="39"/>
      <c r="H9" s="55"/>
      <c r="I9" s="48"/>
      <c r="K9" s="53">
        <f>+I9*H9</f>
        <v>0</v>
      </c>
    </row>
    <row r="10" spans="1:13" x14ac:dyDescent="0.2">
      <c r="A10" s="54">
        <f>A9+1</f>
        <v>6002</v>
      </c>
      <c r="B10" s="129" t="s">
        <v>109</v>
      </c>
      <c r="D10" s="39"/>
      <c r="E10" s="39"/>
      <c r="F10" s="39"/>
      <c r="G10" s="39"/>
      <c r="H10" s="55"/>
      <c r="I10" s="48"/>
      <c r="K10" s="53">
        <f>+I10*H10</f>
        <v>0</v>
      </c>
    </row>
    <row r="11" spans="1:13" x14ac:dyDescent="0.2">
      <c r="A11" s="54">
        <f>A10+1</f>
        <v>6003</v>
      </c>
      <c r="B11" s="33" t="s">
        <v>24</v>
      </c>
      <c r="D11" s="39"/>
      <c r="E11" s="39"/>
      <c r="F11" s="39"/>
      <c r="G11" s="39"/>
      <c r="H11" s="55"/>
      <c r="I11" s="48"/>
      <c r="K11" s="53">
        <f>+I11*H11</f>
        <v>0</v>
      </c>
    </row>
    <row r="12" spans="1:13" x14ac:dyDescent="0.2">
      <c r="A12" s="54">
        <f>A11+1</f>
        <v>6004</v>
      </c>
      <c r="B12" s="33" t="s">
        <v>13</v>
      </c>
      <c r="D12" s="39"/>
      <c r="E12" s="39"/>
      <c r="F12" s="39"/>
      <c r="G12" s="39"/>
      <c r="H12" s="55"/>
      <c r="I12" s="48"/>
      <c r="K12" s="53">
        <f>+I12*H12</f>
        <v>0</v>
      </c>
      <c r="M12" s="56"/>
    </row>
    <row r="13" spans="1:13" x14ac:dyDescent="0.2">
      <c r="B13" s="54" t="str">
        <f>CONCATENATE("TOTAL (",A4," only)")</f>
        <v>TOTAL (Courtroom Control System(s) only)</v>
      </c>
      <c r="C13" s="54"/>
      <c r="D13" s="39"/>
      <c r="E13" s="39"/>
      <c r="F13" s="39"/>
      <c r="G13" s="39"/>
      <c r="H13" s="57"/>
      <c r="I13" s="41"/>
      <c r="K13" s="53">
        <f>SUM(K5:K12)</f>
        <v>0</v>
      </c>
    </row>
    <row r="14" spans="1:13" x14ac:dyDescent="0.2">
      <c r="A14" s="57"/>
      <c r="B14" s="39"/>
      <c r="C14" s="39"/>
      <c r="D14" s="39"/>
      <c r="E14" s="39"/>
      <c r="F14" s="39"/>
      <c r="G14" s="39"/>
      <c r="H14" s="39"/>
      <c r="I14" s="41"/>
      <c r="J14" s="41"/>
      <c r="K14" s="41"/>
    </row>
    <row r="15" spans="1:13" x14ac:dyDescent="0.2">
      <c r="A15" s="132" t="str">
        <f>A4</f>
        <v>Courtroom Control System(s)</v>
      </c>
      <c r="B15" s="132"/>
      <c r="C15" s="37"/>
      <c r="D15" s="39"/>
      <c r="E15" s="39"/>
      <c r="F15" s="39"/>
      <c r="G15" s="39"/>
      <c r="H15" s="39"/>
      <c r="I15" s="41"/>
      <c r="J15" s="41"/>
      <c r="K15" s="41"/>
    </row>
    <row r="16" spans="1:13" x14ac:dyDescent="0.2">
      <c r="A16" s="37"/>
      <c r="B16" s="37" t="s">
        <v>8</v>
      </c>
      <c r="C16" s="37"/>
      <c r="D16" s="39"/>
      <c r="E16" s="39"/>
      <c r="F16" s="39"/>
      <c r="G16" s="39"/>
      <c r="H16" s="39"/>
      <c r="I16" s="53">
        <f>+K13</f>
        <v>0</v>
      </c>
      <c r="J16" s="41"/>
      <c r="K16" s="41"/>
    </row>
    <row r="17" spans="1:11" x14ac:dyDescent="0.2">
      <c r="A17" s="37"/>
      <c r="B17" s="37" t="str">
        <f>CONCATENATE("TOTAL (",A15," only)")</f>
        <v>TOTAL (Courtroom Control System(s) only)</v>
      </c>
      <c r="C17" s="37"/>
      <c r="D17" s="39"/>
      <c r="E17" s="39"/>
      <c r="F17" s="39"/>
      <c r="G17" s="39"/>
      <c r="H17" s="58">
        <v>1</v>
      </c>
      <c r="I17" s="53">
        <f>SUM(I16:I16)</f>
        <v>0</v>
      </c>
      <c r="K17" s="53">
        <f>+I17*H17</f>
        <v>0</v>
      </c>
    </row>
    <row r="18" spans="1:11" x14ac:dyDescent="0.2">
      <c r="A18" s="57"/>
      <c r="B18" s="39"/>
      <c r="C18" s="39"/>
      <c r="D18" s="39"/>
      <c r="E18" s="39"/>
      <c r="F18" s="39"/>
      <c r="G18" s="39"/>
      <c r="H18" s="39"/>
      <c r="I18" s="41"/>
      <c r="J18" s="41"/>
      <c r="K18" s="41"/>
    </row>
    <row r="19" spans="1:11" x14ac:dyDescent="0.2">
      <c r="A19" s="132" t="s">
        <v>7</v>
      </c>
      <c r="B19" s="132"/>
      <c r="C19" s="37"/>
      <c r="D19" s="39"/>
      <c r="E19" s="39"/>
      <c r="F19" s="39"/>
      <c r="G19" s="39"/>
      <c r="H19" s="39"/>
      <c r="I19" s="41"/>
      <c r="K19" s="59">
        <f>SUM(K17:K17)</f>
        <v>0</v>
      </c>
    </row>
    <row r="20" spans="1:11" x14ac:dyDescent="0.2">
      <c r="A20" s="57"/>
      <c r="B20" s="39"/>
      <c r="C20" s="39"/>
      <c r="D20" s="39"/>
      <c r="E20" s="39"/>
      <c r="F20" s="39"/>
      <c r="G20" s="39"/>
      <c r="H20" s="39"/>
      <c r="I20" s="41"/>
      <c r="J20" s="41"/>
      <c r="K20" s="41"/>
    </row>
    <row r="21" spans="1:11" x14ac:dyDescent="0.25">
      <c r="A21" s="60">
        <v>7000</v>
      </c>
      <c r="B21" s="61" t="s">
        <v>14</v>
      </c>
      <c r="C21" s="61"/>
      <c r="D21" s="39"/>
      <c r="E21" s="39"/>
      <c r="F21" s="39"/>
      <c r="G21" s="39"/>
      <c r="H21" s="39"/>
      <c r="I21" s="41"/>
      <c r="J21" s="41"/>
      <c r="K21" s="41"/>
    </row>
    <row r="22" spans="1:11" x14ac:dyDescent="0.25">
      <c r="A22" s="60">
        <v>7001</v>
      </c>
      <c r="B22" s="62" t="s">
        <v>15</v>
      </c>
      <c r="C22" s="62"/>
      <c r="D22" s="39"/>
      <c r="E22" s="39"/>
      <c r="F22" s="39"/>
      <c r="G22" s="39"/>
      <c r="H22" s="39"/>
      <c r="I22" s="41"/>
      <c r="J22" s="41"/>
      <c r="K22" s="63" t="s">
        <v>16</v>
      </c>
    </row>
    <row r="23" spans="1:11" x14ac:dyDescent="0.25">
      <c r="A23" s="60">
        <v>7002</v>
      </c>
      <c r="B23" s="62" t="s">
        <v>17</v>
      </c>
      <c r="C23" s="62"/>
      <c r="D23" s="39"/>
      <c r="E23" s="39"/>
      <c r="F23" s="39"/>
      <c r="G23" s="39"/>
      <c r="H23" s="39"/>
      <c r="I23" s="41"/>
      <c r="J23" s="41"/>
      <c r="K23" s="64" t="s">
        <v>53</v>
      </c>
    </row>
    <row r="24" spans="1:11" x14ac:dyDescent="0.25">
      <c r="A24" s="60">
        <v>7003</v>
      </c>
      <c r="B24" s="62" t="s">
        <v>18</v>
      </c>
      <c r="C24" s="62"/>
      <c r="D24" s="39"/>
      <c r="E24" s="39"/>
      <c r="F24" s="39"/>
      <c r="G24" s="39"/>
      <c r="H24" s="39"/>
      <c r="I24" s="41"/>
      <c r="J24" s="41"/>
      <c r="K24" s="64" t="s">
        <v>53</v>
      </c>
    </row>
    <row r="25" spans="1:11" x14ac:dyDescent="0.25">
      <c r="A25" s="60">
        <v>7004</v>
      </c>
      <c r="B25" s="62" t="s">
        <v>19</v>
      </c>
      <c r="C25" s="62"/>
      <c r="D25" s="39"/>
      <c r="E25" s="39"/>
      <c r="F25" s="39"/>
      <c r="G25" s="39"/>
      <c r="H25" s="39"/>
      <c r="I25" s="41"/>
      <c r="J25" s="41"/>
      <c r="K25" s="64" t="s">
        <v>53</v>
      </c>
    </row>
    <row r="26" spans="1:11" x14ac:dyDescent="0.25">
      <c r="A26" s="60">
        <v>7005</v>
      </c>
      <c r="B26" s="62" t="s">
        <v>20</v>
      </c>
      <c r="C26" s="62"/>
      <c r="D26" s="39"/>
      <c r="E26" s="39"/>
      <c r="F26" s="39"/>
      <c r="G26" s="39"/>
      <c r="H26" s="39"/>
      <c r="I26" s="41"/>
      <c r="J26" s="41"/>
      <c r="K26" s="64" t="s">
        <v>53</v>
      </c>
    </row>
    <row r="27" spans="1:11" x14ac:dyDescent="0.25">
      <c r="A27" s="60"/>
      <c r="B27" s="65" t="s">
        <v>21</v>
      </c>
      <c r="C27" s="65"/>
      <c r="D27" s="39"/>
      <c r="E27" s="39"/>
      <c r="F27" s="39"/>
      <c r="G27" s="39"/>
      <c r="H27" s="39"/>
      <c r="I27" s="41"/>
      <c r="J27" s="41"/>
      <c r="K27" s="63" t="s">
        <v>53</v>
      </c>
    </row>
    <row r="28" spans="1:11" x14ac:dyDescent="0.2">
      <c r="A28" s="57"/>
      <c r="B28" s="39"/>
      <c r="C28" s="39"/>
      <c r="D28" s="39"/>
      <c r="E28" s="39"/>
      <c r="F28" s="39"/>
      <c r="G28" s="39"/>
      <c r="H28" s="39"/>
      <c r="I28" s="41"/>
      <c r="J28" s="41"/>
      <c r="K28" s="41"/>
    </row>
    <row r="29" spans="1:11" x14ac:dyDescent="0.2">
      <c r="A29" s="54">
        <v>8000</v>
      </c>
      <c r="B29" s="38" t="s">
        <v>9</v>
      </c>
      <c r="C29" s="38"/>
      <c r="D29" s="39"/>
      <c r="E29" s="39"/>
      <c r="F29" s="39"/>
      <c r="G29" s="39"/>
      <c r="H29" s="39"/>
      <c r="I29" s="41"/>
      <c r="K29" s="59"/>
    </row>
    <row r="30" spans="1:11" ht="18.75" customHeight="1" x14ac:dyDescent="0.2">
      <c r="A30" s="57"/>
      <c r="B30" s="39"/>
      <c r="C30" s="39"/>
      <c r="D30" s="39"/>
      <c r="E30" s="39"/>
      <c r="F30" s="39"/>
      <c r="G30" s="39"/>
      <c r="H30" s="39"/>
      <c r="I30" s="41"/>
      <c r="J30" s="41"/>
      <c r="K30" s="41"/>
    </row>
    <row r="31" spans="1:11" ht="18.75" customHeight="1" x14ac:dyDescent="0.2">
      <c r="B31" s="136"/>
      <c r="C31" s="136"/>
      <c r="D31" s="136"/>
    </row>
    <row r="32" spans="1:11" ht="18.75" customHeight="1" x14ac:dyDescent="0.2">
      <c r="B32" s="136"/>
      <c r="C32" s="136"/>
      <c r="D32" s="136"/>
    </row>
    <row r="33" spans="2:4" ht="18.75" customHeight="1" x14ac:dyDescent="0.2">
      <c r="B33" s="136"/>
      <c r="C33" s="136"/>
      <c r="D33" s="136"/>
    </row>
    <row r="34" spans="2:4" ht="18.75" customHeight="1" x14ac:dyDescent="0.2">
      <c r="B34" s="136"/>
      <c r="C34" s="136"/>
      <c r="D34" s="136"/>
    </row>
    <row r="35" spans="2:4" ht="18.75" customHeight="1" x14ac:dyDescent="0.2">
      <c r="B35" s="136"/>
      <c r="C35" s="136"/>
      <c r="D35" s="136"/>
    </row>
    <row r="36" spans="2:4" ht="18.75" hidden="1" customHeight="1" x14ac:dyDescent="0.2">
      <c r="B36" s="136"/>
      <c r="C36" s="136"/>
      <c r="D36" s="136"/>
    </row>
    <row r="37" spans="2:4" ht="18.75" customHeight="1" x14ac:dyDescent="0.2">
      <c r="B37" s="136"/>
      <c r="C37" s="136"/>
      <c r="D37" s="136"/>
    </row>
    <row r="38" spans="2:4" ht="18.75" customHeight="1" x14ac:dyDescent="0.2">
      <c r="B38" s="136"/>
      <c r="C38" s="136"/>
      <c r="D38" s="136"/>
    </row>
    <row r="39" spans="2:4" ht="18.75" customHeight="1" x14ac:dyDescent="0.2">
      <c r="B39" s="136"/>
      <c r="C39" s="136"/>
      <c r="D39" s="136"/>
    </row>
    <row r="40" spans="2:4" ht="18.75" customHeight="1" x14ac:dyDescent="0.2">
      <c r="B40" s="136"/>
      <c r="C40" s="136"/>
      <c r="D40" s="136"/>
    </row>
    <row r="41" spans="2:4" ht="18.75" customHeight="1" x14ac:dyDescent="0.2">
      <c r="B41" s="136"/>
      <c r="C41" s="136"/>
      <c r="D41" s="136"/>
    </row>
    <row r="42" spans="2:4" ht="18.75" customHeight="1" x14ac:dyDescent="0.2">
      <c r="B42" s="136"/>
      <c r="C42" s="136"/>
      <c r="D42" s="136"/>
    </row>
    <row r="43" spans="2:4" ht="18.75" customHeight="1" x14ac:dyDescent="0.2"/>
    <row r="44" spans="2:4" ht="18.75" customHeight="1" x14ac:dyDescent="0.2"/>
    <row r="45" spans="2:4" ht="18.75" customHeight="1" x14ac:dyDescent="0.2"/>
    <row r="46" spans="2:4" ht="18.75" customHeight="1" x14ac:dyDescent="0.2"/>
    <row r="47" spans="2:4" ht="18.75" customHeight="1" x14ac:dyDescent="0.2"/>
    <row r="48" spans="2:4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scale="87" fitToHeight="0" orientation="landscape" horizontalDpi="1200" verticalDpi="1200" r:id="rId1"/>
  <headerFooter scaleWithDoc="0" alignWithMargins="0">
    <oddHeader>&amp;L&amp;G&amp;R&amp;"-,Bold"&amp;18Schedule B - Youngstown 351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6"/>
  <sheetViews>
    <sheetView showGridLines="0" tabSelected="1" view="pageBreakPreview" topLeftCell="A2" zoomScaleNormal="100" zoomScaleSheetLayoutView="100" workbookViewId="0">
      <selection activeCell="A36" sqref="A36:XFD36"/>
    </sheetView>
  </sheetViews>
  <sheetFormatPr defaultColWidth="9.140625" defaultRowHeight="15" x14ac:dyDescent="0.2"/>
  <cols>
    <col min="1" max="1" width="5.140625" style="54" bestFit="1" customWidth="1"/>
    <col min="2" max="2" width="66.5703125" style="33" bestFit="1" customWidth="1"/>
    <col min="3" max="3" width="14.140625" style="33" bestFit="1" customWidth="1"/>
    <col min="4" max="4" width="7" style="33" bestFit="1" customWidth="1"/>
    <col min="5" max="5" width="13.7109375" style="33" bestFit="1" customWidth="1"/>
    <col min="6" max="7" width="11.85546875" style="33" bestFit="1" customWidth="1"/>
    <col min="8" max="8" width="4.28515625" style="58" bestFit="1" customWidth="1"/>
    <col min="9" max="9" width="10.42578125" style="53" bestFit="1" customWidth="1"/>
    <col min="10" max="10" width="10.7109375" style="53" hidden="1" customWidth="1"/>
    <col min="11" max="11" width="11" style="53" bestFit="1" customWidth="1"/>
    <col min="12" max="12" width="9.140625" style="33"/>
    <col min="13" max="13" width="11.42578125" style="33" bestFit="1" customWidth="1"/>
    <col min="14" max="16384" width="9.140625" style="33"/>
  </cols>
  <sheetData>
    <row r="1" spans="1:11" hidden="1" x14ac:dyDescent="0.2">
      <c r="A1" s="137" t="s">
        <v>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0" x14ac:dyDescent="0.2">
      <c r="A2" s="34" t="s">
        <v>0</v>
      </c>
      <c r="B2" s="34" t="s">
        <v>1</v>
      </c>
      <c r="C2" s="34" t="s">
        <v>27</v>
      </c>
      <c r="D2" s="34" t="s">
        <v>28</v>
      </c>
      <c r="E2" s="34" t="s">
        <v>29</v>
      </c>
      <c r="F2" s="34" t="s">
        <v>102</v>
      </c>
      <c r="G2" s="34" t="s">
        <v>103</v>
      </c>
      <c r="H2" s="34" t="s">
        <v>2</v>
      </c>
      <c r="I2" s="35" t="s">
        <v>3</v>
      </c>
      <c r="J2" s="36"/>
      <c r="K2" s="35" t="s">
        <v>4</v>
      </c>
    </row>
    <row r="3" spans="1:11" x14ac:dyDescent="0.2">
      <c r="A3" s="37">
        <v>5000</v>
      </c>
      <c r="B3" s="38" t="s">
        <v>6</v>
      </c>
      <c r="C3" s="39"/>
      <c r="D3" s="39"/>
      <c r="E3" s="39"/>
      <c r="F3" s="39"/>
      <c r="G3" s="39"/>
      <c r="H3" s="40"/>
      <c r="I3" s="41"/>
      <c r="J3" s="41"/>
      <c r="K3" s="41"/>
    </row>
    <row r="4" spans="1:11" x14ac:dyDescent="0.2">
      <c r="A4" s="132" t="s">
        <v>69</v>
      </c>
      <c r="B4" s="132"/>
      <c r="C4" s="39"/>
      <c r="D4" s="39"/>
      <c r="E4" s="39"/>
      <c r="F4" s="39"/>
      <c r="G4" s="39"/>
      <c r="H4" s="39"/>
      <c r="I4" s="41"/>
      <c r="J4" s="41"/>
      <c r="K4" s="41"/>
    </row>
    <row r="5" spans="1:11" x14ac:dyDescent="0.2">
      <c r="A5" s="42">
        <v>5001</v>
      </c>
      <c r="B5" s="43" t="s">
        <v>75</v>
      </c>
      <c r="C5" s="43" t="s">
        <v>70</v>
      </c>
      <c r="D5" s="43" t="s">
        <v>71</v>
      </c>
      <c r="E5" s="43" t="s">
        <v>72</v>
      </c>
      <c r="F5" s="130"/>
      <c r="G5" s="44"/>
      <c r="H5" s="45">
        <v>1</v>
      </c>
      <c r="I5" s="46"/>
      <c r="J5" s="47"/>
      <c r="K5" s="48">
        <f>+I5*H5</f>
        <v>0</v>
      </c>
    </row>
    <row r="6" spans="1:11" x14ac:dyDescent="0.2">
      <c r="A6" s="42">
        <v>5002</v>
      </c>
      <c r="B6" s="43" t="s">
        <v>76</v>
      </c>
      <c r="C6" s="43" t="s">
        <v>70</v>
      </c>
      <c r="D6" s="43"/>
      <c r="E6" s="43" t="s">
        <v>77</v>
      </c>
      <c r="F6" s="49"/>
      <c r="G6" s="49"/>
      <c r="H6" s="50">
        <v>1</v>
      </c>
      <c r="I6" s="51"/>
      <c r="J6" s="47"/>
      <c r="K6" s="48">
        <f t="shared" ref="K6:K13" si="0">+I6*H6</f>
        <v>0</v>
      </c>
    </row>
    <row r="7" spans="1:11" x14ac:dyDescent="0.2">
      <c r="A7" s="42">
        <v>5003</v>
      </c>
      <c r="B7" s="43" t="s">
        <v>78</v>
      </c>
      <c r="C7" s="43" t="s">
        <v>70</v>
      </c>
      <c r="D7" s="43"/>
      <c r="E7" s="43" t="s">
        <v>79</v>
      </c>
      <c r="F7" s="49"/>
      <c r="G7" s="49"/>
      <c r="H7" s="50">
        <v>1</v>
      </c>
      <c r="I7" s="51"/>
      <c r="J7" s="47"/>
      <c r="K7" s="48">
        <f t="shared" si="0"/>
        <v>0</v>
      </c>
    </row>
    <row r="8" spans="1:11" s="124" customFormat="1" x14ac:dyDescent="0.2">
      <c r="A8" s="42">
        <v>5004</v>
      </c>
      <c r="B8" s="122" t="s">
        <v>73</v>
      </c>
      <c r="C8" s="122" t="s">
        <v>70</v>
      </c>
      <c r="D8" s="122"/>
      <c r="E8" s="122" t="s">
        <v>80</v>
      </c>
      <c r="F8" s="122"/>
      <c r="G8" s="122"/>
      <c r="H8" s="45">
        <v>1</v>
      </c>
      <c r="I8" s="46"/>
      <c r="J8" s="47"/>
      <c r="K8" s="115">
        <f t="shared" ref="K8:K12" si="1">+I8*H8</f>
        <v>0</v>
      </c>
    </row>
    <row r="9" spans="1:11" s="128" customFormat="1" x14ac:dyDescent="0.2">
      <c r="A9" s="125">
        <v>5201</v>
      </c>
      <c r="B9" s="126" t="s">
        <v>97</v>
      </c>
      <c r="C9" s="126" t="s">
        <v>96</v>
      </c>
      <c r="D9" s="126"/>
      <c r="E9" s="126"/>
      <c r="F9" s="126"/>
      <c r="G9" s="126"/>
      <c r="H9" s="127">
        <v>1</v>
      </c>
      <c r="I9" s="46"/>
      <c r="J9" s="47"/>
      <c r="K9" s="115">
        <f t="shared" ref="K9" si="2">+I9*H9</f>
        <v>0</v>
      </c>
    </row>
    <row r="10" spans="1:11" s="128" customFormat="1" x14ac:dyDescent="0.2">
      <c r="A10" s="125">
        <v>5202</v>
      </c>
      <c r="B10" s="126" t="s">
        <v>98</v>
      </c>
      <c r="C10" s="126" t="s">
        <v>96</v>
      </c>
      <c r="D10" s="126"/>
      <c r="E10" s="126"/>
      <c r="F10" s="126"/>
      <c r="G10" s="126"/>
      <c r="H10" s="127">
        <v>1</v>
      </c>
      <c r="I10" s="46"/>
      <c r="J10" s="47"/>
      <c r="K10" s="115">
        <f t="shared" si="1"/>
        <v>0</v>
      </c>
    </row>
    <row r="11" spans="1:11" s="128" customFormat="1" x14ac:dyDescent="0.2">
      <c r="A11" s="125">
        <v>5203</v>
      </c>
      <c r="B11" s="126" t="s">
        <v>99</v>
      </c>
      <c r="C11" s="126" t="s">
        <v>96</v>
      </c>
      <c r="D11" s="126"/>
      <c r="E11" s="126"/>
      <c r="F11" s="126"/>
      <c r="G11" s="126"/>
      <c r="H11" s="127">
        <v>1</v>
      </c>
      <c r="I11" s="46"/>
      <c r="J11" s="47"/>
      <c r="K11" s="115">
        <f t="shared" ref="K11" si="3">+I11*H11</f>
        <v>0</v>
      </c>
    </row>
    <row r="12" spans="1:11" s="128" customFormat="1" x14ac:dyDescent="0.2">
      <c r="A12" s="125">
        <v>5204</v>
      </c>
      <c r="B12" s="126" t="s">
        <v>100</v>
      </c>
      <c r="C12" s="126" t="s">
        <v>96</v>
      </c>
      <c r="D12" s="126"/>
      <c r="E12" s="126"/>
      <c r="F12" s="126"/>
      <c r="G12" s="126"/>
      <c r="H12" s="127">
        <v>1</v>
      </c>
      <c r="I12" s="46"/>
      <c r="J12" s="47"/>
      <c r="K12" s="115">
        <f t="shared" si="1"/>
        <v>0</v>
      </c>
    </row>
    <row r="13" spans="1:11" x14ac:dyDescent="0.2">
      <c r="A13" s="125">
        <v>5205</v>
      </c>
      <c r="B13" s="126" t="s">
        <v>101</v>
      </c>
      <c r="C13" s="126" t="s">
        <v>96</v>
      </c>
      <c r="D13" s="126"/>
      <c r="E13" s="126"/>
      <c r="F13" s="126"/>
      <c r="G13" s="126"/>
      <c r="H13" s="127">
        <v>1</v>
      </c>
      <c r="I13" s="46"/>
      <c r="J13" s="47"/>
      <c r="K13" s="48">
        <f t="shared" si="0"/>
        <v>0</v>
      </c>
    </row>
    <row r="14" spans="1:11" x14ac:dyDescent="0.2">
      <c r="A14" s="47"/>
      <c r="B14" s="33" t="s">
        <v>5</v>
      </c>
      <c r="C14" s="52"/>
      <c r="D14" s="39"/>
      <c r="E14" s="39"/>
      <c r="F14" s="39"/>
      <c r="G14" s="39"/>
      <c r="H14" s="39"/>
      <c r="I14" s="41"/>
      <c r="J14" s="47"/>
      <c r="K14" s="53">
        <f>SUM(K5:K13)</f>
        <v>0</v>
      </c>
    </row>
    <row r="15" spans="1:11" x14ac:dyDescent="0.2">
      <c r="A15" s="54">
        <v>5600</v>
      </c>
      <c r="B15" s="33" t="s">
        <v>25</v>
      </c>
      <c r="C15" s="52"/>
      <c r="D15" s="39"/>
      <c r="E15" s="39"/>
      <c r="F15" s="39"/>
      <c r="G15" s="39"/>
      <c r="H15" s="39"/>
      <c r="I15" s="41"/>
      <c r="J15" s="47"/>
      <c r="K15" s="53">
        <f>K14*0.1</f>
        <v>0</v>
      </c>
    </row>
    <row r="16" spans="1:11" x14ac:dyDescent="0.2">
      <c r="A16" s="54">
        <v>6000</v>
      </c>
      <c r="B16" s="33" t="s">
        <v>11</v>
      </c>
      <c r="C16" s="52"/>
      <c r="D16" s="39"/>
      <c r="E16" s="39"/>
      <c r="F16" s="39"/>
      <c r="G16" s="39"/>
      <c r="H16" s="55"/>
      <c r="I16" s="48"/>
      <c r="J16" s="47"/>
      <c r="K16" s="53">
        <f>+I16*H16</f>
        <v>0</v>
      </c>
    </row>
    <row r="17" spans="1:13" x14ac:dyDescent="0.2">
      <c r="A17" s="54">
        <v>6001</v>
      </c>
      <c r="B17" s="33" t="s">
        <v>12</v>
      </c>
      <c r="C17" s="52"/>
      <c r="D17" s="39"/>
      <c r="E17" s="39"/>
      <c r="F17" s="39"/>
      <c r="G17" s="39"/>
      <c r="H17" s="55"/>
      <c r="I17" s="48"/>
      <c r="J17" s="47"/>
      <c r="K17" s="53">
        <f t="shared" ref="K17:K20" si="4">+I17*H17</f>
        <v>0</v>
      </c>
    </row>
    <row r="18" spans="1:13" x14ac:dyDescent="0.2">
      <c r="A18" s="54">
        <v>6002</v>
      </c>
      <c r="B18" s="129" t="s">
        <v>109</v>
      </c>
      <c r="C18" s="52"/>
      <c r="D18" s="39"/>
      <c r="E18" s="39"/>
      <c r="F18" s="39"/>
      <c r="G18" s="39"/>
      <c r="H18" s="55"/>
      <c r="I18" s="48"/>
      <c r="J18" s="47"/>
      <c r="K18" s="53">
        <f t="shared" si="4"/>
        <v>0</v>
      </c>
      <c r="M18" s="56"/>
    </row>
    <row r="19" spans="1:13" x14ac:dyDescent="0.2">
      <c r="A19" s="54">
        <v>6003</v>
      </c>
      <c r="B19" s="33" t="s">
        <v>24</v>
      </c>
      <c r="C19" s="52"/>
      <c r="D19" s="39"/>
      <c r="E19" s="39"/>
      <c r="F19" s="39"/>
      <c r="G19" s="39"/>
      <c r="H19" s="55"/>
      <c r="I19" s="48"/>
      <c r="J19" s="47"/>
      <c r="K19" s="53">
        <f t="shared" si="4"/>
        <v>0</v>
      </c>
    </row>
    <row r="20" spans="1:13" x14ac:dyDescent="0.2">
      <c r="A20" s="54">
        <v>6004</v>
      </c>
      <c r="B20" s="33" t="s">
        <v>13</v>
      </c>
      <c r="C20" s="52"/>
      <c r="D20" s="39"/>
      <c r="E20" s="39"/>
      <c r="F20" s="39"/>
      <c r="G20" s="39"/>
      <c r="H20" s="55"/>
      <c r="I20" s="48"/>
      <c r="J20" s="47"/>
      <c r="K20" s="53">
        <f t="shared" si="4"/>
        <v>0</v>
      </c>
    </row>
    <row r="21" spans="1:13" x14ac:dyDescent="0.2">
      <c r="A21" s="47"/>
      <c r="B21" s="54" t="s">
        <v>74</v>
      </c>
      <c r="C21" s="54"/>
      <c r="D21" s="39"/>
      <c r="E21" s="39"/>
      <c r="F21" s="39"/>
      <c r="G21" s="39"/>
      <c r="H21" s="57"/>
      <c r="I21" s="41"/>
      <c r="J21" s="47"/>
      <c r="K21" s="53">
        <f>SUM(K14:K20)</f>
        <v>0</v>
      </c>
    </row>
    <row r="22" spans="1:13" x14ac:dyDescent="0.2">
      <c r="A22" s="57"/>
      <c r="B22" s="39"/>
      <c r="C22" s="39"/>
      <c r="D22" s="39"/>
      <c r="E22" s="39"/>
      <c r="F22" s="39"/>
      <c r="G22" s="39"/>
      <c r="H22" s="39"/>
      <c r="I22" s="41"/>
      <c r="J22" s="41"/>
      <c r="K22" s="41"/>
    </row>
    <row r="23" spans="1:13" x14ac:dyDescent="0.2">
      <c r="A23" s="132" t="s">
        <v>69</v>
      </c>
      <c r="B23" s="132"/>
      <c r="C23" s="37"/>
      <c r="D23" s="39"/>
      <c r="E23" s="39"/>
      <c r="F23" s="39"/>
      <c r="G23" s="39"/>
      <c r="H23" s="39"/>
      <c r="I23" s="41"/>
      <c r="J23" s="41"/>
      <c r="K23" s="41"/>
    </row>
    <row r="24" spans="1:13" x14ac:dyDescent="0.2">
      <c r="A24" s="37"/>
      <c r="B24" s="37" t="s">
        <v>8</v>
      </c>
      <c r="C24" s="37"/>
      <c r="D24" s="39"/>
      <c r="E24" s="39"/>
      <c r="F24" s="39"/>
      <c r="G24" s="39"/>
      <c r="H24" s="39"/>
      <c r="I24" s="53">
        <f>K21</f>
        <v>0</v>
      </c>
      <c r="J24" s="41"/>
      <c r="K24" s="41"/>
    </row>
    <row r="25" spans="1:13" x14ac:dyDescent="0.2">
      <c r="A25" s="37"/>
      <c r="B25" s="37" t="s">
        <v>74</v>
      </c>
      <c r="C25" s="37"/>
      <c r="D25" s="39"/>
      <c r="E25" s="39"/>
      <c r="F25" s="39"/>
      <c r="G25" s="39"/>
      <c r="H25" s="58">
        <v>1</v>
      </c>
      <c r="I25" s="53">
        <f>I24</f>
        <v>0</v>
      </c>
      <c r="J25" s="47"/>
      <c r="K25" s="53">
        <f t="shared" ref="K25" si="5">+I25*H25</f>
        <v>0</v>
      </c>
    </row>
    <row r="26" spans="1:13" x14ac:dyDescent="0.2">
      <c r="A26" s="57"/>
      <c r="B26" s="39"/>
      <c r="C26" s="39"/>
      <c r="D26" s="39"/>
      <c r="E26" s="39"/>
      <c r="F26" s="39"/>
      <c r="G26" s="39"/>
      <c r="H26" s="39"/>
      <c r="I26" s="41"/>
      <c r="J26" s="41"/>
      <c r="K26" s="41"/>
    </row>
    <row r="27" spans="1:13" x14ac:dyDescent="0.2">
      <c r="A27" s="132" t="s">
        <v>7</v>
      </c>
      <c r="B27" s="132"/>
      <c r="C27" s="37"/>
      <c r="D27" s="39"/>
      <c r="E27" s="39"/>
      <c r="F27" s="39"/>
      <c r="G27" s="39"/>
      <c r="H27" s="39"/>
      <c r="I27" s="41"/>
      <c r="J27" s="47"/>
      <c r="K27" s="59">
        <f>K25</f>
        <v>0</v>
      </c>
    </row>
    <row r="28" spans="1:13" x14ac:dyDescent="0.2">
      <c r="A28" s="57"/>
      <c r="B28" s="39"/>
      <c r="C28" s="39"/>
      <c r="D28" s="39"/>
      <c r="E28" s="39"/>
      <c r="F28" s="39"/>
      <c r="G28" s="39"/>
      <c r="H28" s="39"/>
      <c r="I28" s="41"/>
      <c r="J28" s="41"/>
      <c r="K28" s="41"/>
    </row>
    <row r="29" spans="1:13" x14ac:dyDescent="0.25">
      <c r="A29" s="60">
        <v>7000</v>
      </c>
      <c r="B29" s="61" t="s">
        <v>14</v>
      </c>
      <c r="C29" s="61"/>
      <c r="D29" s="39"/>
      <c r="E29" s="39"/>
      <c r="F29" s="39"/>
      <c r="G29" s="39"/>
      <c r="H29" s="39"/>
      <c r="I29" s="41"/>
      <c r="J29" s="41"/>
      <c r="K29" s="41"/>
    </row>
    <row r="30" spans="1:13" x14ac:dyDescent="0.25">
      <c r="A30" s="60">
        <v>7001</v>
      </c>
      <c r="B30" s="62" t="s">
        <v>15</v>
      </c>
      <c r="C30" s="62"/>
      <c r="D30" s="39"/>
      <c r="E30" s="39"/>
      <c r="F30" s="39"/>
      <c r="G30" s="39"/>
      <c r="H30" s="39"/>
      <c r="I30" s="41"/>
      <c r="J30" s="41"/>
      <c r="K30" s="63" t="s">
        <v>16</v>
      </c>
    </row>
    <row r="31" spans="1:13" x14ac:dyDescent="0.25">
      <c r="A31" s="60">
        <v>7002</v>
      </c>
      <c r="B31" s="62" t="s">
        <v>17</v>
      </c>
      <c r="C31" s="62"/>
      <c r="D31" s="39"/>
      <c r="E31" s="39"/>
      <c r="F31" s="39"/>
      <c r="G31" s="39"/>
      <c r="H31" s="39"/>
      <c r="I31" s="41"/>
      <c r="J31" s="41"/>
      <c r="K31" s="64" t="s">
        <v>53</v>
      </c>
    </row>
    <row r="32" spans="1:13" x14ac:dyDescent="0.25">
      <c r="A32" s="60">
        <v>7003</v>
      </c>
      <c r="B32" s="62" t="s">
        <v>18</v>
      </c>
      <c r="C32" s="62"/>
      <c r="D32" s="39"/>
      <c r="E32" s="39"/>
      <c r="F32" s="39"/>
      <c r="G32" s="39"/>
      <c r="H32" s="39"/>
      <c r="I32" s="41"/>
      <c r="J32" s="41"/>
      <c r="K32" s="64" t="s">
        <v>53</v>
      </c>
    </row>
    <row r="33" spans="1:11" x14ac:dyDescent="0.25">
      <c r="A33" s="60">
        <v>7004</v>
      </c>
      <c r="B33" s="62" t="s">
        <v>19</v>
      </c>
      <c r="C33" s="62"/>
      <c r="D33" s="39"/>
      <c r="E33" s="39"/>
      <c r="F33" s="39"/>
      <c r="G33" s="39"/>
      <c r="H33" s="39"/>
      <c r="I33" s="41"/>
      <c r="J33" s="41"/>
      <c r="K33" s="64" t="s">
        <v>53</v>
      </c>
    </row>
    <row r="34" spans="1:11" x14ac:dyDescent="0.25">
      <c r="A34" s="60">
        <v>7005</v>
      </c>
      <c r="B34" s="62" t="s">
        <v>20</v>
      </c>
      <c r="C34" s="62"/>
      <c r="D34" s="39"/>
      <c r="E34" s="39"/>
      <c r="F34" s="39"/>
      <c r="G34" s="39"/>
      <c r="H34" s="39"/>
      <c r="I34" s="41"/>
      <c r="J34" s="41"/>
      <c r="K34" s="64" t="s">
        <v>53</v>
      </c>
    </row>
    <row r="35" spans="1:11" x14ac:dyDescent="0.25">
      <c r="A35" s="60"/>
      <c r="B35" s="65" t="s">
        <v>21</v>
      </c>
      <c r="C35" s="65"/>
      <c r="D35" s="39"/>
      <c r="E35" s="39"/>
      <c r="F35" s="39"/>
      <c r="G35" s="39"/>
      <c r="H35" s="39"/>
      <c r="I35" s="41"/>
      <c r="J35" s="41"/>
      <c r="K35" s="63" t="s">
        <v>53</v>
      </c>
    </row>
    <row r="36" spans="1:11" hidden="1" x14ac:dyDescent="0.2">
      <c r="A36" s="57"/>
      <c r="B36" s="39"/>
      <c r="C36" s="39"/>
      <c r="D36" s="39"/>
      <c r="E36" s="39"/>
      <c r="F36" s="39"/>
      <c r="G36" s="39"/>
      <c r="H36" s="39"/>
      <c r="I36" s="41"/>
      <c r="J36" s="41"/>
      <c r="K36" s="41"/>
    </row>
    <row r="37" spans="1:11" x14ac:dyDescent="0.2">
      <c r="A37" s="54">
        <v>8000</v>
      </c>
      <c r="B37" s="38" t="s">
        <v>9</v>
      </c>
      <c r="C37" s="38"/>
      <c r="D37" s="39"/>
      <c r="E37" s="39"/>
      <c r="F37" s="39"/>
      <c r="G37" s="39"/>
      <c r="H37" s="39"/>
      <c r="I37" s="41"/>
      <c r="J37" s="47"/>
      <c r="K37" s="59"/>
    </row>
    <row r="38" spans="1:11" ht="18.75" customHeight="1" x14ac:dyDescent="0.2">
      <c r="A38" s="57"/>
      <c r="B38" s="39"/>
      <c r="C38" s="39"/>
      <c r="D38" s="39"/>
      <c r="E38" s="39"/>
      <c r="F38" s="39"/>
      <c r="G38" s="39"/>
      <c r="H38" s="39"/>
      <c r="I38" s="41"/>
      <c r="J38" s="41"/>
      <c r="K38" s="41"/>
    </row>
    <row r="39" spans="1:11" ht="18.75" customHeight="1" x14ac:dyDescent="0.2">
      <c r="B39" s="136"/>
      <c r="C39" s="136"/>
      <c r="D39" s="136"/>
    </row>
    <row r="40" spans="1:11" ht="18.75" customHeight="1" x14ac:dyDescent="0.2">
      <c r="B40" s="136"/>
      <c r="C40" s="136"/>
      <c r="D40" s="136"/>
    </row>
    <row r="41" spans="1:11" ht="18.75" customHeight="1" x14ac:dyDescent="0.2">
      <c r="B41" s="136"/>
      <c r="C41" s="136"/>
      <c r="D41" s="136"/>
    </row>
    <row r="42" spans="1:11" ht="18.75" customHeight="1" x14ac:dyDescent="0.2">
      <c r="B42" s="136"/>
      <c r="C42" s="136"/>
      <c r="D42" s="136"/>
    </row>
    <row r="43" spans="1:11" ht="18.75" customHeight="1" x14ac:dyDescent="0.2">
      <c r="B43" s="136"/>
      <c r="C43" s="136"/>
      <c r="D43" s="136"/>
    </row>
    <row r="44" spans="1:11" ht="18.75" customHeight="1" x14ac:dyDescent="0.2">
      <c r="B44" s="136"/>
      <c r="C44" s="136"/>
      <c r="D44" s="136"/>
    </row>
    <row r="45" spans="1:11" ht="18.75" customHeight="1" x14ac:dyDescent="0.2">
      <c r="B45" s="136"/>
      <c r="C45" s="136"/>
      <c r="D45" s="136"/>
    </row>
    <row r="46" spans="1:11" ht="18.75" customHeight="1" x14ac:dyDescent="0.2">
      <c r="B46" s="136"/>
      <c r="C46" s="136"/>
      <c r="D46" s="136"/>
    </row>
    <row r="47" spans="1:11" ht="18.75" customHeight="1" x14ac:dyDescent="0.2">
      <c r="B47" s="136"/>
      <c r="C47" s="136"/>
      <c r="D47" s="136"/>
    </row>
    <row r="48" spans="1:11" ht="18.75" customHeight="1" x14ac:dyDescent="0.2">
      <c r="B48" s="136"/>
      <c r="C48" s="136"/>
      <c r="D48" s="136"/>
    </row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</sheetData>
  <mergeCells count="14">
    <mergeCell ref="A1:K1"/>
    <mergeCell ref="A4:B4"/>
    <mergeCell ref="B45:D45"/>
    <mergeCell ref="B46:D46"/>
    <mergeCell ref="B47:D47"/>
    <mergeCell ref="B48:D48"/>
    <mergeCell ref="A23:B23"/>
    <mergeCell ref="A27:B27"/>
    <mergeCell ref="B39:D39"/>
    <mergeCell ref="B40:D40"/>
    <mergeCell ref="B41:D41"/>
    <mergeCell ref="B42:D42"/>
    <mergeCell ref="B43:D43"/>
    <mergeCell ref="B44:D44"/>
  </mergeCells>
  <printOptions horizontalCentered="1"/>
  <pageMargins left="0.7" right="0.7" top="1.85" bottom="0.75" header="0.6" footer="0.3"/>
  <pageSetup scale="79" fitToHeight="0" orientation="landscape" horizontalDpi="1200" verticalDpi="1200" r:id="rId1"/>
  <headerFooter scaleWithDoc="0" alignWithMargins="0">
    <oddHeader>&amp;L&amp;G&amp;R&amp;"-,Bold"&amp;18Schedule B - Youngstown 351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K42"/>
  <sheetViews>
    <sheetView showGridLines="0" view="pageBreakPreview" topLeftCell="A2" zoomScaleNormal="100" zoomScaleSheetLayoutView="100" zoomScalePageLayoutView="115" workbookViewId="0">
      <selection activeCell="H8" sqref="H8:H12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9" style="11" customWidth="1"/>
    <col min="5" max="5" width="20.710937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52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38" t="s">
        <v>47</v>
      </c>
      <c r="B4" s="138"/>
      <c r="C4" s="7"/>
      <c r="D4" s="7"/>
      <c r="E4" s="7"/>
      <c r="F4" s="7"/>
      <c r="G4" s="7"/>
      <c r="H4" s="7"/>
      <c r="I4" s="9"/>
      <c r="J4" s="9"/>
      <c r="K4" s="9"/>
    </row>
    <row r="5" spans="1:11" s="15" customFormat="1" x14ac:dyDescent="0.2">
      <c r="A5" s="10"/>
      <c r="B5" s="10"/>
      <c r="C5" s="10"/>
      <c r="D5" s="10"/>
      <c r="E5" s="10"/>
      <c r="F5" s="11"/>
      <c r="G5" s="11"/>
      <c r="H5" s="12"/>
      <c r="I5" s="32"/>
      <c r="J5" s="18"/>
      <c r="K5" s="18">
        <f t="shared" ref="K5" si="0">H5*I5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7"/>
      <c r="I8" s="18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7"/>
      <c r="I9" s="18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26</v>
      </c>
      <c r="D10" s="7"/>
      <c r="E10" s="7"/>
      <c r="F10" s="7"/>
      <c r="G10" s="7"/>
      <c r="H10" s="17"/>
      <c r="I10" s="18"/>
      <c r="K10" s="14">
        <f>+I10*H10</f>
        <v>0</v>
      </c>
    </row>
    <row r="11" spans="1:11" x14ac:dyDescent="0.2">
      <c r="A11" s="10">
        <f>A10+1</f>
        <v>6003</v>
      </c>
      <c r="B11" s="11" t="s">
        <v>24</v>
      </c>
      <c r="D11" s="7"/>
      <c r="E11" s="7"/>
      <c r="F11" s="7"/>
      <c r="G11" s="7"/>
      <c r="H11" s="17"/>
      <c r="I11" s="18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7"/>
      <c r="I12" s="18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1"/>
      <c r="I13" s="9"/>
      <c r="K13" s="14">
        <f>SUM(K6:K12)</f>
        <v>0</v>
      </c>
    </row>
    <row r="14" spans="1:1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38" t="str">
        <f>A4</f>
        <v>Courtroom Video System(s)</v>
      </c>
      <c r="B15" s="138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38" t="s">
        <v>7</v>
      </c>
      <c r="B19" s="138"/>
      <c r="C19" s="5"/>
      <c r="D19" s="7"/>
      <c r="E19" s="7"/>
      <c r="F19" s="7"/>
      <c r="G19" s="7"/>
      <c r="H19" s="7"/>
      <c r="I19" s="9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53</v>
      </c>
    </row>
    <row r="24" spans="1:1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53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53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53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6" t="s">
        <v>53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39"/>
      <c r="C31" s="139"/>
      <c r="D31" s="139"/>
    </row>
    <row r="32" spans="1:11" x14ac:dyDescent="0.2">
      <c r="B32" s="139"/>
      <c r="C32" s="139"/>
      <c r="D32" s="139"/>
    </row>
    <row r="33" spans="2:4" x14ac:dyDescent="0.2">
      <c r="B33" s="139"/>
      <c r="C33" s="139"/>
      <c r="D33" s="139"/>
    </row>
    <row r="34" spans="2:4" x14ac:dyDescent="0.2">
      <c r="B34" s="139"/>
      <c r="C34" s="139"/>
      <c r="D34" s="139"/>
    </row>
    <row r="35" spans="2:4" x14ac:dyDescent="0.2">
      <c r="B35" s="139"/>
      <c r="C35" s="139"/>
      <c r="D35" s="139"/>
    </row>
    <row r="36" spans="2:4" x14ac:dyDescent="0.2">
      <c r="B36" s="139"/>
      <c r="C36" s="139"/>
      <c r="D36" s="139"/>
    </row>
    <row r="37" spans="2:4" x14ac:dyDescent="0.2">
      <c r="B37" s="139"/>
      <c r="C37" s="139"/>
      <c r="D37" s="139"/>
    </row>
    <row r="38" spans="2:4" x14ac:dyDescent="0.2">
      <c r="B38" s="139"/>
      <c r="C38" s="139"/>
      <c r="D38" s="139"/>
    </row>
    <row r="39" spans="2:4" x14ac:dyDescent="0.2">
      <c r="B39" s="139"/>
      <c r="C39" s="139"/>
      <c r="D39" s="139"/>
    </row>
    <row r="40" spans="2:4" x14ac:dyDescent="0.2">
      <c r="B40" s="139"/>
      <c r="C40" s="139"/>
      <c r="D40" s="139"/>
    </row>
    <row r="41" spans="2:4" x14ac:dyDescent="0.2">
      <c r="B41" s="139"/>
      <c r="C41" s="139"/>
      <c r="D41" s="139"/>
    </row>
    <row r="42" spans="2:4" x14ac:dyDescent="0.2">
      <c r="B42" s="139"/>
      <c r="C42" s="139"/>
      <c r="D42" s="139"/>
    </row>
  </sheetData>
  <mergeCells count="16">
    <mergeCell ref="B32:D32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2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5.7109375" style="11" customWidth="1"/>
    <col min="5" max="5" width="16.2851562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52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38" t="s">
        <v>47</v>
      </c>
      <c r="B4" s="138"/>
      <c r="C4" s="7"/>
      <c r="D4" s="7"/>
      <c r="E4" s="7"/>
      <c r="F4" s="7"/>
      <c r="G4" s="7"/>
      <c r="H4" s="7"/>
      <c r="I4" s="9"/>
      <c r="J4" s="9"/>
      <c r="K4" s="9"/>
    </row>
    <row r="5" spans="1:11" ht="18.75" customHeight="1" x14ac:dyDescent="0.2">
      <c r="A5" s="16"/>
      <c r="B5" s="15"/>
      <c r="C5" s="15"/>
      <c r="D5" s="15"/>
      <c r="E5" s="15"/>
      <c r="F5" s="15"/>
      <c r="G5" s="15"/>
      <c r="I5" s="13"/>
      <c r="J5" s="18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7"/>
      <c r="I8" s="18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7"/>
      <c r="I9" s="18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26</v>
      </c>
      <c r="D10" s="7"/>
      <c r="E10" s="7"/>
      <c r="F10" s="7"/>
      <c r="G10" s="7"/>
      <c r="H10" s="17"/>
      <c r="I10" s="18"/>
      <c r="K10" s="14">
        <f>+I10*H10</f>
        <v>0</v>
      </c>
    </row>
    <row r="11" spans="1:11" x14ac:dyDescent="0.2">
      <c r="A11" s="10">
        <f>A10+1</f>
        <v>6003</v>
      </c>
      <c r="B11" s="11" t="s">
        <v>24</v>
      </c>
      <c r="D11" s="7"/>
      <c r="E11" s="7"/>
      <c r="F11" s="7"/>
      <c r="G11" s="7"/>
      <c r="H11" s="17"/>
      <c r="I11" s="18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7"/>
      <c r="I12" s="18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1"/>
      <c r="I13" s="9"/>
      <c r="K13" s="14">
        <f>SUM(K6:K12)</f>
        <v>0</v>
      </c>
    </row>
    <row r="14" spans="1:1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38" t="str">
        <f>A4</f>
        <v>Courtroom Video System(s)</v>
      </c>
      <c r="B15" s="138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38" t="s">
        <v>7</v>
      </c>
      <c r="B19" s="138"/>
      <c r="C19" s="5"/>
      <c r="D19" s="7"/>
      <c r="E19" s="7"/>
      <c r="F19" s="7"/>
      <c r="G19" s="7"/>
      <c r="H19" s="7"/>
      <c r="I19" s="9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53</v>
      </c>
    </row>
    <row r="24" spans="1:1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53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53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53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6" t="s">
        <v>53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39"/>
      <c r="C31" s="139"/>
      <c r="D31" s="139"/>
    </row>
    <row r="32" spans="1:11" x14ac:dyDescent="0.2">
      <c r="B32" s="139"/>
      <c r="C32" s="139"/>
      <c r="D32" s="139"/>
    </row>
    <row r="33" spans="2:4" x14ac:dyDescent="0.2">
      <c r="B33" s="139"/>
      <c r="C33" s="139"/>
      <c r="D33" s="139"/>
    </row>
    <row r="34" spans="2:4" x14ac:dyDescent="0.2">
      <c r="B34" s="139"/>
      <c r="C34" s="139"/>
      <c r="D34" s="139"/>
    </row>
    <row r="35" spans="2:4" x14ac:dyDescent="0.2">
      <c r="B35" s="139"/>
      <c r="C35" s="139"/>
      <c r="D35" s="139"/>
    </row>
    <row r="36" spans="2:4" x14ac:dyDescent="0.2">
      <c r="B36" s="139"/>
      <c r="C36" s="139"/>
      <c r="D36" s="139"/>
    </row>
    <row r="37" spans="2:4" x14ac:dyDescent="0.2">
      <c r="B37" s="139"/>
      <c r="C37" s="139"/>
      <c r="D37" s="139"/>
    </row>
    <row r="38" spans="2:4" x14ac:dyDescent="0.2">
      <c r="B38" s="139"/>
      <c r="C38" s="139"/>
      <c r="D38" s="139"/>
    </row>
    <row r="39" spans="2:4" x14ac:dyDescent="0.2">
      <c r="B39" s="139"/>
      <c r="C39" s="139"/>
      <c r="D39" s="139"/>
    </row>
    <row r="40" spans="2:4" x14ac:dyDescent="0.2">
      <c r="B40" s="139"/>
      <c r="C40" s="139"/>
      <c r="D40" s="139"/>
    </row>
    <row r="41" spans="2:4" x14ac:dyDescent="0.2">
      <c r="B41" s="139"/>
      <c r="C41" s="139"/>
      <c r="D41" s="139"/>
    </row>
    <row r="42" spans="2:4" x14ac:dyDescent="0.2">
      <c r="B42" s="139"/>
      <c r="C42" s="139"/>
      <c r="D42" s="139"/>
    </row>
  </sheetData>
  <mergeCells count="16">
    <mergeCell ref="B32:D32"/>
    <mergeCell ref="A1:K1"/>
    <mergeCell ref="A4:B4"/>
    <mergeCell ref="A15:B15"/>
    <mergeCell ref="A19:B19"/>
    <mergeCell ref="B31:D31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IY34"/>
  <sheetViews>
    <sheetView showGridLines="0" view="pageBreakPreview" topLeftCell="A2" zoomScale="85" zoomScaleNormal="100" zoomScaleSheetLayoutView="85" workbookViewId="0">
      <selection activeCell="H8" sqref="H8:H12"/>
    </sheetView>
  </sheetViews>
  <sheetFormatPr defaultColWidth="9.140625" defaultRowHeight="12.75" x14ac:dyDescent="0.2"/>
  <cols>
    <col min="1" max="1" width="9.5703125" style="29" customWidth="1"/>
    <col min="2" max="2" width="55.140625" style="1" customWidth="1"/>
    <col min="3" max="3" width="17.42578125" style="1" customWidth="1"/>
    <col min="4" max="4" width="16.140625" style="1" customWidth="1"/>
    <col min="5" max="5" width="18" style="1" customWidth="1"/>
    <col min="6" max="6" width="12.85546875" style="1" hidden="1" customWidth="1"/>
    <col min="7" max="7" width="15.5703125" style="1" customWidth="1"/>
    <col min="8" max="8" width="7.85546875" style="19" customWidth="1"/>
    <col min="9" max="9" width="14.85546875" style="31" bestFit="1" customWidth="1"/>
    <col min="10" max="10" width="1.85546875" style="31" hidden="1" customWidth="1"/>
    <col min="11" max="11" width="16.85546875" style="31" bestFit="1" customWidth="1"/>
    <col min="12" max="12" width="10.28515625" style="1" customWidth="1"/>
    <col min="13" max="13" width="11.42578125" style="1" bestFit="1" customWidth="1"/>
    <col min="14" max="16384" width="9.140625" style="1"/>
  </cols>
  <sheetData>
    <row r="1" spans="1:259" ht="20.25" hidden="1" customHeight="1" x14ac:dyDescent="0.2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 t="s">
        <v>22</v>
      </c>
      <c r="ES1" s="134"/>
      <c r="ET1" s="134"/>
      <c r="EU1" s="134"/>
      <c r="EV1" s="134"/>
      <c r="EW1" s="134"/>
      <c r="EX1" s="134"/>
      <c r="EY1" s="134"/>
      <c r="EZ1" s="134" t="s">
        <v>22</v>
      </c>
      <c r="FA1" s="134"/>
      <c r="FB1" s="134"/>
      <c r="FC1" s="134"/>
      <c r="FD1" s="134"/>
      <c r="FE1" s="134"/>
      <c r="FF1" s="134"/>
      <c r="FG1" s="134"/>
      <c r="FH1" s="134" t="s">
        <v>22</v>
      </c>
      <c r="FI1" s="134"/>
      <c r="FJ1" s="134"/>
      <c r="FK1" s="134"/>
      <c r="FL1" s="134"/>
      <c r="FM1" s="134"/>
      <c r="FN1" s="134"/>
      <c r="FO1" s="134"/>
      <c r="FP1" s="134" t="s">
        <v>22</v>
      </c>
      <c r="FQ1" s="134"/>
      <c r="FR1" s="134"/>
      <c r="FS1" s="134"/>
      <c r="FT1" s="134"/>
      <c r="FU1" s="134"/>
      <c r="FV1" s="134"/>
      <c r="FW1" s="134"/>
      <c r="FX1" s="134" t="s">
        <v>22</v>
      </c>
      <c r="FY1" s="134"/>
      <c r="FZ1" s="134"/>
      <c r="GA1" s="134"/>
      <c r="GB1" s="134"/>
      <c r="GC1" s="134"/>
      <c r="GD1" s="134"/>
      <c r="GE1" s="134"/>
      <c r="GF1" s="134" t="s">
        <v>22</v>
      </c>
      <c r="GG1" s="134"/>
      <c r="GH1" s="134"/>
      <c r="GI1" s="134"/>
      <c r="GJ1" s="134"/>
      <c r="GK1" s="134"/>
      <c r="GL1" s="134"/>
      <c r="GM1" s="134"/>
      <c r="GN1" s="134" t="s">
        <v>22</v>
      </c>
      <c r="GO1" s="134"/>
      <c r="GP1" s="134"/>
      <c r="GQ1" s="134"/>
      <c r="GR1" s="134"/>
      <c r="GS1" s="134"/>
      <c r="GT1" s="134"/>
      <c r="GU1" s="134"/>
      <c r="GV1" s="134" t="s">
        <v>22</v>
      </c>
      <c r="GW1" s="134"/>
      <c r="GX1" s="134"/>
      <c r="GY1" s="134"/>
      <c r="GZ1" s="134"/>
      <c r="HA1" s="134"/>
      <c r="HB1" s="134"/>
      <c r="HC1" s="134"/>
      <c r="HD1" s="134" t="s">
        <v>22</v>
      </c>
      <c r="HE1" s="134"/>
      <c r="HF1" s="134"/>
      <c r="HG1" s="134"/>
      <c r="HH1" s="134"/>
      <c r="HI1" s="134"/>
      <c r="HJ1" s="134"/>
      <c r="HK1" s="134"/>
      <c r="HL1" s="134" t="s">
        <v>22</v>
      </c>
      <c r="HM1" s="134"/>
      <c r="HN1" s="134"/>
      <c r="HO1" s="134"/>
      <c r="HP1" s="134"/>
      <c r="HQ1" s="134"/>
      <c r="HR1" s="134"/>
      <c r="HS1" s="134"/>
      <c r="HT1" s="134" t="s">
        <v>22</v>
      </c>
      <c r="HU1" s="134"/>
      <c r="HV1" s="134"/>
      <c r="HW1" s="134"/>
      <c r="HX1" s="134"/>
      <c r="HY1" s="134"/>
      <c r="HZ1" s="134"/>
      <c r="IA1" s="134"/>
      <c r="IB1" s="134" t="s">
        <v>22</v>
      </c>
      <c r="IC1" s="134"/>
      <c r="ID1" s="134"/>
      <c r="IE1" s="134"/>
      <c r="IF1" s="134"/>
      <c r="IG1" s="134"/>
      <c r="IH1" s="134"/>
      <c r="II1" s="134"/>
      <c r="IJ1" s="134" t="s">
        <v>22</v>
      </c>
      <c r="IK1" s="134"/>
      <c r="IL1" s="134"/>
      <c r="IM1" s="134"/>
      <c r="IN1" s="134"/>
      <c r="IO1" s="134"/>
      <c r="IP1" s="134"/>
      <c r="IQ1" s="134"/>
      <c r="IR1" s="134" t="s">
        <v>22</v>
      </c>
      <c r="IS1" s="134"/>
      <c r="IT1" s="134"/>
      <c r="IU1" s="134"/>
      <c r="IV1" s="134"/>
      <c r="IW1" s="134"/>
      <c r="IX1" s="134"/>
      <c r="IY1" s="134"/>
    </row>
    <row r="2" spans="1:259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52</v>
      </c>
      <c r="H2" s="2" t="s">
        <v>2</v>
      </c>
      <c r="I2" s="3" t="s">
        <v>3</v>
      </c>
      <c r="J2" s="4"/>
      <c r="K2" s="3" t="s">
        <v>4</v>
      </c>
    </row>
    <row r="3" spans="1:259" x14ac:dyDescent="0.2">
      <c r="A3" s="5">
        <v>1000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259" ht="12.75" customHeight="1" x14ac:dyDescent="0.2">
      <c r="A4" s="138" t="s">
        <v>46</v>
      </c>
      <c r="B4" s="138"/>
      <c r="C4" s="7"/>
      <c r="D4" s="7"/>
      <c r="E4" s="7"/>
      <c r="F4" s="7"/>
      <c r="G4" s="7"/>
      <c r="H4" s="7"/>
      <c r="I4" s="9"/>
      <c r="J4" s="9"/>
      <c r="K4" s="9"/>
    </row>
    <row r="5" spans="1:259" ht="17.25" customHeight="1" x14ac:dyDescent="0.2">
      <c r="A5" s="10">
        <v>1012</v>
      </c>
      <c r="B5" s="11"/>
      <c r="C5" s="11"/>
      <c r="D5" s="11"/>
      <c r="E5" s="11"/>
      <c r="F5" s="17"/>
      <c r="G5" s="15"/>
      <c r="H5" s="17"/>
      <c r="I5" s="13"/>
      <c r="J5" s="14"/>
      <c r="K5" s="14">
        <f t="shared" ref="K5" si="0">+I5*H5</f>
        <v>0</v>
      </c>
    </row>
    <row r="6" spans="1:259" x14ac:dyDescent="0.2">
      <c r="A6" s="10"/>
      <c r="B6" s="11" t="s">
        <v>5</v>
      </c>
      <c r="C6" s="11"/>
      <c r="D6" s="7"/>
      <c r="E6" s="7"/>
      <c r="F6" s="7"/>
      <c r="G6" s="7"/>
      <c r="H6" s="7"/>
      <c r="I6" s="9"/>
      <c r="J6" s="14"/>
      <c r="K6" s="14">
        <f>SUM(K5:K5)</f>
        <v>0</v>
      </c>
    </row>
    <row r="7" spans="1:259" ht="33" customHeight="1" x14ac:dyDescent="0.2">
      <c r="A7" s="10">
        <v>1600</v>
      </c>
      <c r="B7" s="11" t="s">
        <v>25</v>
      </c>
      <c r="C7" s="11"/>
      <c r="D7" s="7"/>
      <c r="E7" s="7"/>
      <c r="F7" s="7"/>
      <c r="G7" s="7"/>
      <c r="H7" s="7"/>
      <c r="I7" s="9"/>
      <c r="J7" s="14"/>
      <c r="K7" s="14">
        <f>K6*0.1</f>
        <v>0</v>
      </c>
    </row>
    <row r="8" spans="1:259" x14ac:dyDescent="0.2">
      <c r="A8" s="10">
        <v>6000</v>
      </c>
      <c r="B8" s="11" t="s">
        <v>11</v>
      </c>
      <c r="C8" s="11"/>
      <c r="D8" s="7"/>
      <c r="E8" s="7"/>
      <c r="F8" s="7"/>
      <c r="G8" s="7"/>
      <c r="H8" s="17"/>
      <c r="I8" s="18">
        <v>120</v>
      </c>
      <c r="J8" s="14"/>
      <c r="K8" s="14">
        <f>+I8*H8</f>
        <v>0</v>
      </c>
    </row>
    <row r="9" spans="1:259" x14ac:dyDescent="0.2">
      <c r="A9" s="10">
        <v>6001</v>
      </c>
      <c r="B9" s="11" t="s">
        <v>12</v>
      </c>
      <c r="C9" s="11"/>
      <c r="D9" s="7"/>
      <c r="E9" s="7"/>
      <c r="F9" s="7"/>
      <c r="G9" s="7"/>
      <c r="H9" s="17"/>
      <c r="I9" s="18">
        <v>120</v>
      </c>
      <c r="J9" s="14"/>
      <c r="K9" s="14">
        <f>+I9*H9</f>
        <v>0</v>
      </c>
    </row>
    <row r="10" spans="1:259" ht="15.75" customHeight="1" x14ac:dyDescent="0.2">
      <c r="A10" s="10">
        <v>6002</v>
      </c>
      <c r="B10" s="11" t="s">
        <v>26</v>
      </c>
      <c r="C10" s="11"/>
      <c r="D10" s="7"/>
      <c r="E10" s="7"/>
      <c r="F10" s="7"/>
      <c r="G10" s="7"/>
      <c r="H10" s="17"/>
      <c r="I10" s="18"/>
      <c r="J10" s="14"/>
      <c r="K10" s="14">
        <f>+I10*H10</f>
        <v>0</v>
      </c>
    </row>
    <row r="11" spans="1:259" x14ac:dyDescent="0.2">
      <c r="A11" s="10">
        <v>6003</v>
      </c>
      <c r="B11" s="11" t="s">
        <v>24</v>
      </c>
      <c r="C11" s="11"/>
      <c r="D11" s="7"/>
      <c r="E11" s="7"/>
      <c r="F11" s="7"/>
      <c r="G11" s="7"/>
      <c r="H11" s="17"/>
      <c r="I11" s="18">
        <v>120</v>
      </c>
      <c r="J11" s="14"/>
      <c r="K11" s="14">
        <f>+I11*H11</f>
        <v>0</v>
      </c>
    </row>
    <row r="12" spans="1:259" x14ac:dyDescent="0.2">
      <c r="A12" s="10">
        <f>A11+1</f>
        <v>6004</v>
      </c>
      <c r="B12" s="11" t="s">
        <v>13</v>
      </c>
      <c r="C12" s="11"/>
      <c r="D12" s="7"/>
      <c r="E12" s="7"/>
      <c r="F12" s="7"/>
      <c r="G12" s="7"/>
      <c r="H12" s="17"/>
      <c r="I12" s="18">
        <v>120</v>
      </c>
      <c r="J12" s="14"/>
      <c r="K12" s="14">
        <f>+I12*H12</f>
        <v>0</v>
      </c>
      <c r="M12" s="20"/>
    </row>
    <row r="13" spans="1:259" x14ac:dyDescent="0.2">
      <c r="A13" s="10"/>
      <c r="B13" s="10" t="str">
        <f>CONCATENATE("TOTAL (",A4," only)")</f>
        <v>TOTAL (Courtroom Audio System(s) only)</v>
      </c>
      <c r="C13" s="10"/>
      <c r="D13" s="7"/>
      <c r="E13" s="7"/>
      <c r="F13" s="7"/>
      <c r="G13" s="7"/>
      <c r="H13" s="21"/>
      <c r="I13" s="9"/>
      <c r="J13" s="14"/>
      <c r="K13" s="14">
        <f>SUM(K6:K12)</f>
        <v>0</v>
      </c>
    </row>
    <row r="14" spans="1:259" ht="7.5" customHeight="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259" ht="12.75" customHeight="1" x14ac:dyDescent="0.2">
      <c r="A15" s="138" t="str">
        <f>A4</f>
        <v>Courtroom Audio System(s)</v>
      </c>
      <c r="B15" s="138"/>
      <c r="C15" s="5"/>
      <c r="D15" s="7"/>
      <c r="E15" s="7"/>
      <c r="F15" s="7"/>
      <c r="G15" s="7"/>
      <c r="H15" s="7"/>
      <c r="I15" s="9"/>
      <c r="J15" s="9"/>
      <c r="K15" s="9"/>
    </row>
    <row r="16" spans="1:259" x14ac:dyDescent="0.2">
      <c r="A16" s="5"/>
      <c r="B16" s="5" t="s">
        <v>10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Audio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J17" s="14"/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ht="12.75" customHeight="1" x14ac:dyDescent="0.2">
      <c r="A19" s="138" t="s">
        <v>7</v>
      </c>
      <c r="B19" s="138"/>
      <c r="C19" s="5"/>
      <c r="D19" s="7"/>
      <c r="E19" s="7"/>
      <c r="F19" s="7"/>
      <c r="G19" s="7"/>
      <c r="H19" s="7"/>
      <c r="I19" s="9"/>
      <c r="J19" s="14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ht="12.75" customHeight="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ht="12.75" customHeight="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ht="12.75" customHeight="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23</v>
      </c>
    </row>
    <row r="24" spans="1:11" ht="12.75" customHeight="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23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23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23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7" t="s">
        <v>23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J29" s="14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33"/>
      <c r="C31" s="133"/>
      <c r="D31" s="133"/>
      <c r="E31" s="30"/>
    </row>
    <row r="32" spans="1:11" x14ac:dyDescent="0.2">
      <c r="B32" s="133"/>
      <c r="C32" s="133"/>
      <c r="D32" s="133"/>
      <c r="E32" s="30"/>
    </row>
    <row r="33" spans="2:5" x14ac:dyDescent="0.2">
      <c r="B33" s="133"/>
      <c r="C33" s="133"/>
      <c r="D33" s="133"/>
      <c r="E33" s="30"/>
    </row>
    <row r="34" spans="2:5" x14ac:dyDescent="0.2">
      <c r="B34" s="133"/>
      <c r="C34" s="133"/>
      <c r="D34" s="133"/>
      <c r="E34" s="30"/>
    </row>
  </sheetData>
  <mergeCells count="39">
    <mergeCell ref="B32:D32"/>
    <mergeCell ref="B33:D33"/>
    <mergeCell ref="B34:D34"/>
    <mergeCell ref="IJ1:IQ1"/>
    <mergeCell ref="IR1:IY1"/>
    <mergeCell ref="A4:B4"/>
    <mergeCell ref="A15:B15"/>
    <mergeCell ref="A19:B19"/>
    <mergeCell ref="B31:D31"/>
    <mergeCell ref="GN1:GU1"/>
    <mergeCell ref="GV1:HC1"/>
    <mergeCell ref="HD1:HK1"/>
    <mergeCell ref="HL1:HS1"/>
    <mergeCell ref="HT1:IA1"/>
    <mergeCell ref="IB1:II1"/>
    <mergeCell ref="ER1:EY1"/>
    <mergeCell ref="EZ1:FG1"/>
    <mergeCell ref="FH1:FO1"/>
    <mergeCell ref="FP1:FW1"/>
    <mergeCell ref="FX1:GE1"/>
    <mergeCell ref="GF1:GM1"/>
    <mergeCell ref="EJ1:EQ1"/>
    <mergeCell ref="AZ1:BG1"/>
    <mergeCell ref="BH1:BO1"/>
    <mergeCell ref="BP1:BW1"/>
    <mergeCell ref="BX1:CE1"/>
    <mergeCell ref="CF1:CM1"/>
    <mergeCell ref="CN1:CU1"/>
    <mergeCell ref="CV1:DC1"/>
    <mergeCell ref="DD1:DK1"/>
    <mergeCell ref="DL1:DS1"/>
    <mergeCell ref="DT1:EA1"/>
    <mergeCell ref="EB1:EI1"/>
    <mergeCell ref="AR1:AY1"/>
    <mergeCell ref="A1:K1"/>
    <mergeCell ref="L1:S1"/>
    <mergeCell ref="T1:AA1"/>
    <mergeCell ref="AB1:AI1"/>
    <mergeCell ref="AJ1:AQ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2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14.28515625" style="11" bestFit="1" customWidth="1"/>
    <col min="4" max="4" width="17.42578125" style="11" customWidth="1"/>
    <col min="5" max="5" width="20.710937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52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38" t="s">
        <v>47</v>
      </c>
      <c r="B4" s="138"/>
      <c r="C4" s="7"/>
      <c r="D4" s="7"/>
      <c r="E4" s="7"/>
      <c r="F4" s="7"/>
      <c r="G4" s="7"/>
      <c r="H4" s="7"/>
      <c r="I4" s="9"/>
      <c r="J4" s="9"/>
      <c r="K4" s="9"/>
    </row>
    <row r="5" spans="1:11" s="15" customFormat="1" ht="15" customHeight="1" x14ac:dyDescent="0.2">
      <c r="A5" s="10"/>
      <c r="B5" s="16"/>
      <c r="C5" s="10"/>
      <c r="D5" s="10"/>
      <c r="E5" s="10"/>
      <c r="F5" s="11"/>
      <c r="G5" s="11"/>
      <c r="H5" s="12"/>
      <c r="I5" s="32"/>
      <c r="J5" s="14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7"/>
      <c r="I8" s="18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7"/>
      <c r="I9" s="18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26</v>
      </c>
      <c r="D10" s="7"/>
      <c r="E10" s="7"/>
      <c r="F10" s="7"/>
      <c r="G10" s="7"/>
      <c r="H10" s="17"/>
      <c r="I10" s="18"/>
      <c r="K10" s="14">
        <f>+I10*H10</f>
        <v>0</v>
      </c>
    </row>
    <row r="11" spans="1:11" x14ac:dyDescent="0.2">
      <c r="A11" s="10">
        <f>A10+1</f>
        <v>6003</v>
      </c>
      <c r="B11" s="11" t="s">
        <v>24</v>
      </c>
      <c r="D11" s="7"/>
      <c r="E11" s="7"/>
      <c r="F11" s="7"/>
      <c r="G11" s="7"/>
      <c r="H11" s="17"/>
      <c r="I11" s="18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7"/>
      <c r="I12" s="18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1"/>
      <c r="I13" s="9"/>
      <c r="K13" s="14">
        <f>SUM(K6:K12)</f>
        <v>0</v>
      </c>
    </row>
    <row r="14" spans="1:1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38" t="str">
        <f>A4</f>
        <v>Courtroom Video System(s)</v>
      </c>
      <c r="B15" s="138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38" t="s">
        <v>7</v>
      </c>
      <c r="B19" s="138"/>
      <c r="C19" s="5"/>
      <c r="D19" s="7"/>
      <c r="E19" s="7"/>
      <c r="F19" s="7"/>
      <c r="G19" s="7"/>
      <c r="H19" s="7"/>
      <c r="I19" s="9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53</v>
      </c>
    </row>
    <row r="24" spans="1:1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53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53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53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6" t="s">
        <v>53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39"/>
      <c r="C31" s="139"/>
      <c r="D31" s="139"/>
    </row>
    <row r="32" spans="1:11" x14ac:dyDescent="0.2">
      <c r="B32" s="139"/>
      <c r="C32" s="139"/>
      <c r="D32" s="139"/>
    </row>
    <row r="33" spans="2:4" x14ac:dyDescent="0.2">
      <c r="B33" s="139"/>
      <c r="C33" s="139"/>
      <c r="D33" s="139"/>
    </row>
    <row r="34" spans="2:4" x14ac:dyDescent="0.2">
      <c r="B34" s="139"/>
      <c r="C34" s="139"/>
      <c r="D34" s="139"/>
    </row>
    <row r="35" spans="2:4" x14ac:dyDescent="0.2">
      <c r="B35" s="139"/>
      <c r="C35" s="139"/>
      <c r="D35" s="139"/>
    </row>
    <row r="36" spans="2:4" x14ac:dyDescent="0.2">
      <c r="B36" s="139"/>
      <c r="C36" s="139"/>
      <c r="D36" s="139"/>
    </row>
    <row r="37" spans="2:4" x14ac:dyDescent="0.2">
      <c r="B37" s="139"/>
      <c r="C37" s="139"/>
      <c r="D37" s="139"/>
    </row>
    <row r="38" spans="2:4" x14ac:dyDescent="0.2">
      <c r="B38" s="139"/>
      <c r="C38" s="139"/>
      <c r="D38" s="139"/>
    </row>
    <row r="39" spans="2:4" x14ac:dyDescent="0.2">
      <c r="B39" s="139"/>
      <c r="C39" s="139"/>
      <c r="D39" s="139"/>
    </row>
    <row r="40" spans="2:4" x14ac:dyDescent="0.2">
      <c r="B40" s="139"/>
      <c r="C40" s="139"/>
      <c r="D40" s="139"/>
    </row>
    <row r="41" spans="2:4" x14ac:dyDescent="0.2">
      <c r="B41" s="139"/>
      <c r="C41" s="139"/>
      <c r="D41" s="139"/>
    </row>
    <row r="42" spans="2:4" x14ac:dyDescent="0.2">
      <c r="B42" s="139"/>
      <c r="C42" s="139"/>
      <c r="D42" s="139"/>
    </row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2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7.140625" style="11" customWidth="1"/>
    <col min="5" max="5" width="18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52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38" t="s">
        <v>47</v>
      </c>
      <c r="B4" s="138"/>
      <c r="C4" s="7"/>
      <c r="D4" s="7"/>
      <c r="E4" s="7"/>
      <c r="F4" s="7"/>
      <c r="G4" s="7"/>
      <c r="H4" s="7"/>
      <c r="I4" s="9"/>
      <c r="J4" s="9"/>
      <c r="K4" s="9"/>
    </row>
    <row r="5" spans="1:11" s="15" customFormat="1" x14ac:dyDescent="0.2">
      <c r="A5" s="10"/>
      <c r="B5" s="10"/>
      <c r="C5" s="10"/>
      <c r="D5" s="10"/>
      <c r="E5" s="10"/>
      <c r="F5" s="11"/>
      <c r="G5" s="11"/>
      <c r="H5" s="12"/>
      <c r="I5" s="32"/>
      <c r="J5" s="14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7"/>
      <c r="I8" s="18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7"/>
      <c r="I9" s="18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26</v>
      </c>
      <c r="D10" s="7"/>
      <c r="E10" s="7"/>
      <c r="F10" s="7"/>
      <c r="G10" s="7"/>
      <c r="H10" s="17"/>
      <c r="I10" s="18"/>
      <c r="K10" s="14">
        <f>+I10*H10</f>
        <v>0</v>
      </c>
    </row>
    <row r="11" spans="1:11" x14ac:dyDescent="0.2">
      <c r="A11" s="10">
        <f>A10+1</f>
        <v>6003</v>
      </c>
      <c r="B11" s="11" t="s">
        <v>24</v>
      </c>
      <c r="D11" s="7"/>
      <c r="E11" s="7"/>
      <c r="F11" s="7"/>
      <c r="G11" s="7"/>
      <c r="H11" s="17"/>
      <c r="I11" s="18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7"/>
      <c r="I12" s="18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1"/>
      <c r="I13" s="9"/>
      <c r="K13" s="14">
        <f>SUM(K6:K12)</f>
        <v>0</v>
      </c>
    </row>
    <row r="14" spans="1:1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38" t="str">
        <f>A4</f>
        <v>Courtroom Video System(s)</v>
      </c>
      <c r="B15" s="138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38" t="s">
        <v>7</v>
      </c>
      <c r="B19" s="138"/>
      <c r="C19" s="5"/>
      <c r="D19" s="7"/>
      <c r="E19" s="7"/>
      <c r="F19" s="7"/>
      <c r="G19" s="7"/>
      <c r="H19" s="7"/>
      <c r="I19" s="9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53</v>
      </c>
    </row>
    <row r="24" spans="1:1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53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53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53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6" t="s">
        <v>53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39"/>
      <c r="C31" s="139"/>
      <c r="D31" s="139"/>
    </row>
    <row r="32" spans="1:11" x14ac:dyDescent="0.2">
      <c r="B32" s="139"/>
      <c r="C32" s="139"/>
      <c r="D32" s="139"/>
    </row>
    <row r="33" spans="2:4" x14ac:dyDescent="0.2">
      <c r="B33" s="139"/>
      <c r="C33" s="139"/>
      <c r="D33" s="139"/>
    </row>
    <row r="34" spans="2:4" x14ac:dyDescent="0.2">
      <c r="B34" s="139"/>
      <c r="C34" s="139"/>
      <c r="D34" s="139"/>
    </row>
    <row r="35" spans="2:4" x14ac:dyDescent="0.2">
      <c r="B35" s="139"/>
      <c r="C35" s="139"/>
      <c r="D35" s="139"/>
    </row>
    <row r="36" spans="2:4" x14ac:dyDescent="0.2">
      <c r="B36" s="139"/>
      <c r="C36" s="139"/>
      <c r="D36" s="139"/>
    </row>
    <row r="37" spans="2:4" x14ac:dyDescent="0.2">
      <c r="B37" s="139"/>
      <c r="C37" s="139"/>
      <c r="D37" s="139"/>
    </row>
    <row r="38" spans="2:4" x14ac:dyDescent="0.2">
      <c r="B38" s="139"/>
      <c r="C38" s="139"/>
      <c r="D38" s="139"/>
    </row>
    <row r="39" spans="2:4" x14ac:dyDescent="0.2">
      <c r="B39" s="139"/>
      <c r="C39" s="139"/>
      <c r="D39" s="139"/>
    </row>
    <row r="40" spans="2:4" x14ac:dyDescent="0.2">
      <c r="B40" s="139"/>
      <c r="C40" s="139"/>
      <c r="D40" s="139"/>
    </row>
    <row r="41" spans="2:4" x14ac:dyDescent="0.2">
      <c r="B41" s="139"/>
      <c r="C41" s="139"/>
      <c r="D41" s="139"/>
    </row>
    <row r="42" spans="2:4" x14ac:dyDescent="0.2">
      <c r="B42" s="139"/>
      <c r="C42" s="139"/>
      <c r="D42" s="139"/>
    </row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768192C21519409A2BB64222F48E86" ma:contentTypeVersion="5" ma:contentTypeDescription="Create a new document." ma:contentTypeScope="" ma:versionID="cdfa0de19e3d58fedc70b9930c1dae52">
  <xsd:schema xmlns:xsd="http://www.w3.org/2001/XMLSchema" xmlns:xs="http://www.w3.org/2001/XMLSchema" xmlns:p="http://schemas.microsoft.com/office/2006/metadata/properties" xmlns:ns2="3bd4439d-4db2-4281-90f1-7dc84d4fc75c" targetNamespace="http://schemas.microsoft.com/office/2006/metadata/properties" ma:root="true" ma:fieldsID="b83e0eb4cf4c4177bf934169999a1db0" ns2:_="">
    <xsd:import namespace="3bd4439d-4db2-4281-90f1-7dc84d4fc75c"/>
    <xsd:element name="properties">
      <xsd:complexType>
        <xsd:sequence>
          <xsd:element name="documentManagement">
            <xsd:complexType>
              <xsd:all>
                <xsd:element ref="ns2:male_advlkp15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4439d-4db2-4281-90f1-7dc84d4fc75c" elementFormDefault="qualified">
    <xsd:import namespace="http://schemas.microsoft.com/office/2006/documentManagement/types"/>
    <xsd:import namespace="http://schemas.microsoft.com/office/infopath/2007/PartnerControls"/>
    <xsd:element name="male_advlkp15" ma:index="8" nillable="true" ma:displayName="AdvancedLookup" ma:internalName="male_advlkp15">
      <xsd:simpleType>
        <xsd:restriction base="dms:Text"/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le_advlkp15 xmlns="3bd4439d-4db2-4281-90f1-7dc84d4fc75c" xsi:nil="true"/>
    <Description0 xmlns="3bd4439d-4db2-4281-90f1-7dc84d4fc75c" xsi:nil="true"/>
  </documentManagement>
</p:properties>
</file>

<file path=customXml/itemProps1.xml><?xml version="1.0" encoding="utf-8"?>
<ds:datastoreItem xmlns:ds="http://schemas.openxmlformats.org/officeDocument/2006/customXml" ds:itemID="{102545B6-A5D8-4B1B-B282-4BD5194C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4439d-4db2-4281-90f1-7dc84d4fc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6FBC3D-CE6D-470D-967A-B4A47F7001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AA9FF3-D931-4787-9E76-ED5C8600F372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bd4439d-4db2-4281-90f1-7dc84d4fc75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Summary</vt:lpstr>
      <vt:lpstr>Audio</vt:lpstr>
      <vt:lpstr>Control</vt:lpstr>
      <vt:lpstr>Rack and Mounting</vt:lpstr>
      <vt:lpstr>Option 1</vt:lpstr>
      <vt:lpstr>Option 2</vt:lpstr>
      <vt:lpstr>Option 3</vt:lpstr>
      <vt:lpstr>Option 4</vt:lpstr>
      <vt:lpstr>Option 5</vt:lpstr>
      <vt:lpstr>Audio!Print_Area</vt:lpstr>
      <vt:lpstr>Control!Print_Area</vt:lpstr>
      <vt:lpstr>'Option 1'!Print_Area</vt:lpstr>
      <vt:lpstr>'Option 2'!Print_Area</vt:lpstr>
      <vt:lpstr>'Option 3'!Print_Area</vt:lpstr>
      <vt:lpstr>'Option 4'!Print_Area</vt:lpstr>
      <vt:lpstr>'Option 5'!Print_Area</vt:lpstr>
      <vt:lpstr>'Rack and Mounting'!Print_Area</vt:lpstr>
      <vt:lpstr>Summary!Print_Area</vt:lpstr>
      <vt:lpstr>'Option 1'!Print_Titles</vt:lpstr>
      <vt:lpstr>'Option 2'!Print_Titles</vt:lpstr>
      <vt:lpstr>'Option 4'!Print_Titles</vt:lpstr>
      <vt:lpstr>'Option 5'!Print_Titles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Bid Spreadsheet</dc:subject>
  <dc:creator>hss</dc:creator>
  <cp:lastModifiedBy>Alvine Engineering</cp:lastModifiedBy>
  <cp:lastPrinted>2019-07-30T19:38:51Z</cp:lastPrinted>
  <dcterms:created xsi:type="dcterms:W3CDTF">1999-10-13T12:32:03Z</dcterms:created>
  <dcterms:modified xsi:type="dcterms:W3CDTF">2019-07-30T19:39:07Z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0x0101008D768192C21519409A2BB64222F48E86</vt:lpwstr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TemplateUrl">
    <vt:lpwstr/>
  </property>
</Properties>
</file>