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\\al-fs1\data\2024_Projects\20240610\Docs\Final Design\"/>
    </mc:Choice>
  </mc:AlternateContent>
  <xr:revisionPtr revIDLastSave="0" documentId="13_ncr:1_{D4083967-BFB1-445D-B274-E02D89055718}" xr6:coauthVersionLast="36" xr6:coauthVersionMax="36" xr10:uidLastSave="{00000000-0000-0000-0000-000000000000}"/>
  <bookViews>
    <workbookView xWindow="0" yWindow="0" windowWidth="29040" windowHeight="13308" tabRatio="583" activeTab="1" xr2:uid="{00000000-000D-0000-FFFF-FFFF00000000}"/>
  </bookViews>
  <sheets>
    <sheet name="Summary" sheetId="36" r:id="rId1"/>
    <sheet name="Audio" sheetId="1" r:id="rId2"/>
    <sheet name="Control" sheetId="32" r:id="rId3"/>
    <sheet name="Rack and Mounting" sheetId="42" r:id="rId4"/>
    <sheet name="Power" sheetId="43" r:id="rId5"/>
    <sheet name="Option 1" sheetId="35" state="hidden" r:id="rId6"/>
    <sheet name="Option 2" sheetId="37" state="hidden" r:id="rId7"/>
    <sheet name="Option 3" sheetId="38" state="hidden" r:id="rId8"/>
    <sheet name="Option 4" sheetId="40" state="hidden" r:id="rId9"/>
    <sheet name="Option 5" sheetId="39" state="hidden" r:id="rId10"/>
  </sheets>
  <externalReferences>
    <externalReference r:id="rId11"/>
  </externalReferences>
  <definedNames>
    <definedName name="_xlnm.Print_Area" localSheetId="1">Audio!$A$1:$K$49</definedName>
    <definedName name="_xlnm.Print_Area" localSheetId="2">Control!$A$1:$K$28</definedName>
    <definedName name="_xlnm.Print_Area" localSheetId="5">'Option 1'!$A$2:$K$29</definedName>
    <definedName name="_xlnm.Print_Area" localSheetId="6">'Option 2'!$A$2:$K$29</definedName>
    <definedName name="_xlnm.Print_Area" localSheetId="7">'Option 3'!$A$2:$K$29</definedName>
    <definedName name="_xlnm.Print_Area" localSheetId="8">'Option 4'!$A$1:$K$29</definedName>
    <definedName name="_xlnm.Print_Area" localSheetId="9">'Option 5'!$A$2:$K$29</definedName>
    <definedName name="_xlnm.Print_Area" localSheetId="4">Power!$A$1:$K$28</definedName>
    <definedName name="_xlnm.Print_Area" localSheetId="3">'Rack and Mounting'!$A$1:$K$31</definedName>
    <definedName name="_xlnm.Print_Area" localSheetId="0">Summary!$A$1:$G$22</definedName>
    <definedName name="_xlnm.Print_Titles" localSheetId="5">'Option 1'!$2:$2</definedName>
    <definedName name="_xlnm.Print_Titles" localSheetId="6">'Option 2'!$2:$2</definedName>
    <definedName name="_xlnm.Print_Titles" localSheetId="8">'Option 4'!$2:$2</definedName>
    <definedName name="_xlnm.Print_Titles" localSheetId="9">'Option 5'!$2:$2</definedName>
  </definedNames>
  <calcPr calcId="191029" calcMode="manual"/>
</workbook>
</file>

<file path=xl/calcChain.xml><?xml version="1.0" encoding="utf-8"?>
<calcChain xmlns="http://schemas.openxmlformats.org/spreadsheetml/2006/main">
  <c r="K13" i="1" l="1"/>
  <c r="K12" i="1" l="1"/>
  <c r="K27" i="1" s="1"/>
  <c r="K6" i="32" l="1"/>
  <c r="E8" i="36" l="1"/>
  <c r="K6" i="43"/>
  <c r="C8" i="36" s="1"/>
  <c r="K12" i="43"/>
  <c r="K11" i="43"/>
  <c r="K10" i="43"/>
  <c r="K9" i="43"/>
  <c r="K8" i="43"/>
  <c r="K5" i="43"/>
  <c r="K13" i="43" l="1"/>
  <c r="E7" i="36"/>
  <c r="E6" i="36"/>
  <c r="E5" i="36"/>
  <c r="E9" i="36" s="1"/>
  <c r="D5" i="36"/>
  <c r="K12" i="42"/>
  <c r="K13" i="42"/>
  <c r="K14" i="42"/>
  <c r="K15" i="42"/>
  <c r="K11" i="42"/>
  <c r="D7" i="36" s="1"/>
  <c r="K9" i="42"/>
  <c r="K16" i="42" s="1"/>
  <c r="I19" i="42" s="1"/>
  <c r="K19" i="42" s="1"/>
  <c r="K21" i="42" s="1"/>
  <c r="K6" i="42"/>
  <c r="K7" i="42"/>
  <c r="K8" i="42"/>
  <c r="K5" i="42"/>
  <c r="K11" i="32"/>
  <c r="K12" i="32"/>
  <c r="K13" i="32"/>
  <c r="K14" i="32"/>
  <c r="K10" i="32"/>
  <c r="D6" i="36" s="1"/>
  <c r="K9" i="1"/>
  <c r="K10" i="1"/>
  <c r="K11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" i="32"/>
  <c r="D8" i="36" l="1"/>
  <c r="F8" i="36" s="1"/>
  <c r="I16" i="43"/>
  <c r="K16" i="43" s="1"/>
  <c r="K18" i="43" s="1"/>
  <c r="C7" i="36"/>
  <c r="F7" i="36" s="1"/>
  <c r="K8" i="1"/>
  <c r="K34" i="1" s="1"/>
  <c r="D9" i="36" l="1"/>
  <c r="I37" i="1"/>
  <c r="K37" i="1" s="1"/>
  <c r="K39" i="1" s="1"/>
  <c r="C5" i="36"/>
  <c r="K5" i="35"/>
  <c r="K6" i="35" s="1"/>
  <c r="F5" i="36" l="1"/>
  <c r="K5" i="37"/>
  <c r="K5" i="38"/>
  <c r="K5" i="40" l="1"/>
  <c r="K6" i="40" l="1"/>
  <c r="K7" i="40" s="1"/>
  <c r="A15" i="40" l="1"/>
  <c r="B17" i="40" s="1"/>
  <c r="B13" i="40"/>
  <c r="K12" i="40"/>
  <c r="K11" i="40"/>
  <c r="K10" i="40"/>
  <c r="K9" i="40"/>
  <c r="A9" i="40"/>
  <c r="A10" i="40" s="1"/>
  <c r="A11" i="40" s="1"/>
  <c r="A12" i="40" s="1"/>
  <c r="K8" i="40"/>
  <c r="A15" i="39"/>
  <c r="B17" i="39" s="1"/>
  <c r="B13" i="39"/>
  <c r="K12" i="39"/>
  <c r="K11" i="39"/>
  <c r="K10" i="39"/>
  <c r="K9" i="39"/>
  <c r="A9" i="39"/>
  <c r="A10" i="39" s="1"/>
  <c r="A11" i="39" s="1"/>
  <c r="A12" i="39" s="1"/>
  <c r="K8" i="39"/>
  <c r="K5" i="39"/>
  <c r="K6" i="39" s="1"/>
  <c r="K7" i="39" s="1"/>
  <c r="A15" i="38"/>
  <c r="B17" i="38" s="1"/>
  <c r="B13" i="38"/>
  <c r="K12" i="38"/>
  <c r="A12" i="38"/>
  <c r="K11" i="38"/>
  <c r="K10" i="38"/>
  <c r="K9" i="38"/>
  <c r="K8" i="38"/>
  <c r="K6" i="38" l="1"/>
  <c r="K7" i="38" s="1"/>
  <c r="K13" i="40"/>
  <c r="I16" i="40" s="1"/>
  <c r="I17" i="40" s="1"/>
  <c r="K17" i="40" s="1"/>
  <c r="K19" i="40" s="1"/>
  <c r="A15" i="37"/>
  <c r="B17" i="37" s="1"/>
  <c r="B13" i="37"/>
  <c r="K12" i="37"/>
  <c r="K11" i="37"/>
  <c r="K10" i="37"/>
  <c r="K9" i="37"/>
  <c r="A9" i="37"/>
  <c r="A10" i="37" s="1"/>
  <c r="A11" i="37" s="1"/>
  <c r="A12" i="37" s="1"/>
  <c r="K8" i="37"/>
  <c r="K6" i="37" l="1"/>
  <c r="K7" i="37" s="1"/>
  <c r="K13" i="39"/>
  <c r="I16" i="39" s="1"/>
  <c r="I17" i="39" s="1"/>
  <c r="K17" i="39" s="1"/>
  <c r="K19" i="39" s="1"/>
  <c r="K13" i="38"/>
  <c r="I16" i="38" s="1"/>
  <c r="I17" i="38" s="1"/>
  <c r="K17" i="38" s="1"/>
  <c r="K19" i="38" s="1"/>
  <c r="K13" i="37" l="1"/>
  <c r="I16" i="37" s="1"/>
  <c r="I17" i="37" s="1"/>
  <c r="K17" i="37" s="1"/>
  <c r="K19" i="37" s="1"/>
  <c r="C18" i="36" l="1"/>
  <c r="C17" i="36"/>
  <c r="C16" i="36"/>
  <c r="C15" i="36"/>
  <c r="C14" i="36"/>
  <c r="C13" i="36"/>
  <c r="D19" i="36" l="1"/>
  <c r="G19" i="36"/>
  <c r="E19" i="36"/>
  <c r="C19" i="36"/>
  <c r="F19" i="36"/>
  <c r="A15" i="35" l="1"/>
  <c r="B17" i="35" s="1"/>
  <c r="B13" i="35"/>
  <c r="K12" i="35"/>
  <c r="K11" i="35"/>
  <c r="K10" i="35"/>
  <c r="K9" i="35"/>
  <c r="A9" i="35"/>
  <c r="A10" i="35" s="1"/>
  <c r="A11" i="35" s="1"/>
  <c r="A12" i="35" s="1"/>
  <c r="K8" i="35"/>
  <c r="K7" i="35" l="1"/>
  <c r="K13" i="35" l="1"/>
  <c r="I16" i="35" s="1"/>
  <c r="I17" i="35" s="1"/>
  <c r="K17" i="35" s="1"/>
  <c r="K19" i="35" s="1"/>
  <c r="B15" i="32" l="1"/>
  <c r="A11" i="32"/>
  <c r="A12" i="32" s="1"/>
  <c r="A13" i="32" s="1"/>
  <c r="A14" i="32" s="1"/>
  <c r="K7" i="32"/>
  <c r="K8" i="32" l="1"/>
  <c r="K15" i="32" s="1"/>
  <c r="K18" i="32" s="1"/>
  <c r="A36" i="1"/>
  <c r="B37" i="1" s="1"/>
  <c r="A33" i="1"/>
  <c r="B34" i="1"/>
  <c r="C6" i="36" l="1"/>
  <c r="C9" i="36" s="1"/>
  <c r="F6" i="36"/>
  <c r="F9" i="36" s="1"/>
  <c r="F22" i="36" s="1"/>
</calcChain>
</file>

<file path=xl/sharedStrings.xml><?xml version="1.0" encoding="utf-8"?>
<sst xmlns="http://schemas.openxmlformats.org/spreadsheetml/2006/main" count="463" uniqueCount="135">
  <si>
    <t>CLIN</t>
  </si>
  <si>
    <t>ITEM</t>
  </si>
  <si>
    <t>Qty</t>
  </si>
  <si>
    <t>Unit Price</t>
  </si>
  <si>
    <t>Total Price</t>
  </si>
  <si>
    <t>Subtotal</t>
  </si>
  <si>
    <t>Equipment and Materials</t>
  </si>
  <si>
    <t>EQUIPMENT AND LABOR GRAND TOTAL</t>
  </si>
  <si>
    <t>Video System</t>
  </si>
  <si>
    <t>Fixed Cost Line Item for Travel</t>
  </si>
  <si>
    <t>Audio System</t>
  </si>
  <si>
    <t>Labor - System Engineering</t>
  </si>
  <si>
    <t>Labor - Field Installation</t>
  </si>
  <si>
    <t>Labor - Testing, Adjustment, System Documentation</t>
  </si>
  <si>
    <t>Optional Maintenance:</t>
  </si>
  <si>
    <t>Year 1</t>
  </si>
  <si>
    <t>warranty</t>
  </si>
  <si>
    <t>Year 2</t>
  </si>
  <si>
    <t>Year 3</t>
  </si>
  <si>
    <t>Year 4</t>
  </si>
  <si>
    <t>Year 5</t>
  </si>
  <si>
    <t>Total Optional Maintenance</t>
  </si>
  <si>
    <t>SCHEDULE B - Bid Spreadsheet</t>
  </si>
  <si>
    <t>n/a audio only</t>
  </si>
  <si>
    <t>Labor - Programming - See specifications</t>
  </si>
  <si>
    <t>Miscellaneous Equipment (all other equipment and non-itemized parts)</t>
  </si>
  <si>
    <t>Labor - Completion of Appendices C, D, F.0, F.1, and F.2</t>
  </si>
  <si>
    <t>Make</t>
  </si>
  <si>
    <t>Model</t>
  </si>
  <si>
    <t>Part No.</t>
  </si>
  <si>
    <t>Material Cost</t>
  </si>
  <si>
    <t>Labor Cost</t>
  </si>
  <si>
    <t>Travel Cost</t>
  </si>
  <si>
    <t>Total Cost</t>
  </si>
  <si>
    <t>TOTALS</t>
  </si>
  <si>
    <t>Warranty and Maintenance</t>
  </si>
  <si>
    <t>1st Year</t>
  </si>
  <si>
    <t>2nd Year</t>
  </si>
  <si>
    <t>3rd Year</t>
  </si>
  <si>
    <t>4th Year</t>
  </si>
  <si>
    <t>5th Year</t>
  </si>
  <si>
    <t>Grand Total - Base</t>
  </si>
  <si>
    <t>(Only includes 1st Year Warranty)</t>
  </si>
  <si>
    <t>THIS PAGE INTENTIONALLY LEFT BLANK</t>
  </si>
  <si>
    <t>`</t>
  </si>
  <si>
    <t>Base Bid Items</t>
  </si>
  <si>
    <t>Courtroom Audio System(s)</t>
  </si>
  <si>
    <t>Courtroom Video System(s)</t>
  </si>
  <si>
    <t>Courtroom Control System(s)</t>
  </si>
  <si>
    <t>Amp</t>
  </si>
  <si>
    <t>Shure</t>
  </si>
  <si>
    <t>Base Bid Item 1 Audio</t>
  </si>
  <si>
    <t>Schedule B Summary: Special Proceedings</t>
  </si>
  <si>
    <t>Substitution 
Make/Model</t>
  </si>
  <si>
    <t>N/A</t>
  </si>
  <si>
    <t>Bosch</t>
  </si>
  <si>
    <t>Sidebar Headphones</t>
  </si>
  <si>
    <t>Headphone amp</t>
  </si>
  <si>
    <t>Microflex</t>
  </si>
  <si>
    <t>Crown</t>
  </si>
  <si>
    <t>Control panel to remain, reroute and reprogram audio</t>
  </si>
  <si>
    <t>Gooseneck Shock Moutned Microphone type 2</t>
  </si>
  <si>
    <t>Boundary Microphone type 3</t>
  </si>
  <si>
    <t>DSP</t>
  </si>
  <si>
    <t>Biamp</t>
  </si>
  <si>
    <t>TesiraForte</t>
  </si>
  <si>
    <t>Dci 8|300</t>
  </si>
  <si>
    <t>MX418D/C</t>
  </si>
  <si>
    <t>MX418S/C</t>
  </si>
  <si>
    <t>MX395B/O</t>
  </si>
  <si>
    <t>USB Extender Receiver</t>
  </si>
  <si>
    <t>Extron</t>
  </si>
  <si>
    <t>USB Extender Plus R</t>
  </si>
  <si>
    <t>USB Extender Transmitter</t>
  </si>
  <si>
    <t>USB Extender Plus T</t>
  </si>
  <si>
    <t>Courtroom Racks &amp; Mounting Systems</t>
  </si>
  <si>
    <t>Middleatlantic</t>
  </si>
  <si>
    <t>ERK</t>
  </si>
  <si>
    <t>Cable Management</t>
  </si>
  <si>
    <t>TOTAL (Courtroom Racks &amp; Mounting Systems only)</t>
  </si>
  <si>
    <t>Rack</t>
  </si>
  <si>
    <t>Caster Base</t>
  </si>
  <si>
    <t>CBS-ERK-20</t>
  </si>
  <si>
    <t>Vertical plug strip</t>
  </si>
  <si>
    <t>PDT-1620C-NS</t>
  </si>
  <si>
    <t>LACE-13-O-A</t>
  </si>
  <si>
    <t>Gooseneck Microphone type 1 - CFE</t>
  </si>
  <si>
    <t>CFE</t>
  </si>
  <si>
    <t>Wireless Mic Charging Station</t>
  </si>
  <si>
    <t>Wireless Microphones - Wearable</t>
  </si>
  <si>
    <t>Control processor</t>
  </si>
  <si>
    <t>Crestron</t>
  </si>
  <si>
    <t>CP4N</t>
  </si>
  <si>
    <t xml:space="preserve"> Equipment Subtotal</t>
  </si>
  <si>
    <t>Equipment Subtotal</t>
  </si>
  <si>
    <t>Labor - Field Installation and Pre-Testing</t>
  </si>
  <si>
    <t>ERK-2120LRD</t>
  </si>
  <si>
    <t xml:space="preserve">Wireless Mic Receiver </t>
  </si>
  <si>
    <t>TesiraForte DAN VT</t>
  </si>
  <si>
    <t>RDL</t>
  </si>
  <si>
    <t>D-SH1M</t>
  </si>
  <si>
    <t>Audio Distribution Amplifier</t>
  </si>
  <si>
    <t>RU-ADA4D</t>
  </si>
  <si>
    <t>RU-ADA8D</t>
  </si>
  <si>
    <t>Listen</t>
  </si>
  <si>
    <t>Assited Listening Transmitter</t>
  </si>
  <si>
    <t>LT-82</t>
  </si>
  <si>
    <t>Assisted Lsitening Receiver</t>
  </si>
  <si>
    <t>Assisted Listening Radiator</t>
  </si>
  <si>
    <t>LA-140</t>
  </si>
  <si>
    <t>LR-4200-IR</t>
  </si>
  <si>
    <t>Assisted Listening Ear Speaker</t>
  </si>
  <si>
    <t>LA-401</t>
  </si>
  <si>
    <t>Assisted Listening Charging Station</t>
  </si>
  <si>
    <t>LA-381</t>
  </si>
  <si>
    <t>Boundary Microphone - CFE</t>
  </si>
  <si>
    <t>Base Bid Item 2 Control</t>
  </si>
  <si>
    <t>Base Bid Item 3 Rack and Mounting</t>
  </si>
  <si>
    <t>Courtroom Power</t>
  </si>
  <si>
    <t>UPS - CFE</t>
  </si>
  <si>
    <t>TrippLite</t>
  </si>
  <si>
    <t>Smart Pro UPS</t>
  </si>
  <si>
    <t>Base Bid Item 4 Power</t>
  </si>
  <si>
    <t>LBB 3441/10</t>
  </si>
  <si>
    <t>Netwrok Switch - CFE</t>
  </si>
  <si>
    <t>Cisco</t>
  </si>
  <si>
    <t>MXW6</t>
  </si>
  <si>
    <t>MXCWAPT8</t>
  </si>
  <si>
    <t>Interpreter Box</t>
  </si>
  <si>
    <t>Quantum</t>
  </si>
  <si>
    <t>P/N 001952</t>
  </si>
  <si>
    <t>MXWNCS8</t>
  </si>
  <si>
    <t>Interpreter Headset</t>
  </si>
  <si>
    <t xml:space="preserve">Shure </t>
  </si>
  <si>
    <t>BRH440M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</si>
</sst>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44" fontId="3" fillId="0" borderId="2" xfId="1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9" fontId="3" fillId="0" borderId="0" xfId="2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9" fontId="3" fillId="0" borderId="2" xfId="2" applyFont="1" applyBorder="1" applyAlignment="1">
      <alignment vertical="top" wrapText="1"/>
    </xf>
    <xf numFmtId="0" fontId="3" fillId="0" borderId="0" xfId="0" applyFont="1" applyAlignment="1"/>
    <xf numFmtId="0" fontId="4" fillId="0" borderId="0" xfId="0" applyFont="1" applyBorder="1" applyAlignment="1">
      <alignment horizontal="center" wrapText="1"/>
    </xf>
    <xf numFmtId="44" fontId="4" fillId="0" borderId="0" xfId="1" applyNumberFormat="1" applyFont="1" applyBorder="1" applyAlignment="1">
      <alignment horizontal="center" wrapText="1"/>
    </xf>
    <xf numFmtId="44" fontId="3" fillId="0" borderId="0" xfId="1" applyNumberFormat="1" applyFont="1" applyAlignment="1">
      <alignment wrapText="1"/>
    </xf>
    <xf numFmtId="0" fontId="4" fillId="0" borderId="0" xfId="0" applyFont="1" applyAlignment="1"/>
    <xf numFmtId="0" fontId="3" fillId="0" borderId="11" xfId="0" applyFont="1" applyBorder="1" applyAlignment="1"/>
    <xf numFmtId="44" fontId="3" fillId="0" borderId="2" xfId="1" quotePrefix="1" applyNumberFormat="1" applyFont="1" applyBorder="1" applyAlignment="1"/>
    <xf numFmtId="44" fontId="3" fillId="0" borderId="3" xfId="1" quotePrefix="1" applyNumberFormat="1" applyFont="1" applyBorder="1" applyAlignment="1"/>
    <xf numFmtId="44" fontId="3" fillId="0" borderId="12" xfId="1" quotePrefix="1" applyNumberFormat="1" applyFont="1" applyBorder="1" applyAlignment="1"/>
    <xf numFmtId="0" fontId="4" fillId="0" borderId="14" xfId="0" applyFont="1" applyBorder="1" applyAlignment="1">
      <alignment horizontal="right"/>
    </xf>
    <xf numFmtId="44" fontId="4" fillId="0" borderId="1" xfId="1" quotePrefix="1" applyNumberFormat="1" applyFont="1" applyBorder="1" applyAlignment="1"/>
    <xf numFmtId="44" fontId="4" fillId="0" borderId="15" xfId="1" quotePrefix="1" applyNumberFormat="1" applyFont="1" applyBorder="1" applyAlignment="1"/>
    <xf numFmtId="0" fontId="4" fillId="0" borderId="0" xfId="0" applyFont="1" applyBorder="1" applyAlignment="1">
      <alignment horizontal="right"/>
    </xf>
    <xf numFmtId="44" fontId="4" fillId="0" borderId="0" xfId="1" quotePrefix="1" applyNumberFormat="1" applyFont="1" applyBorder="1" applyAlignment="1"/>
    <xf numFmtId="0" fontId="3" fillId="0" borderId="13" xfId="0" applyFont="1" applyBorder="1" applyAlignment="1"/>
    <xf numFmtId="44" fontId="3" fillId="0" borderId="4" xfId="1" quotePrefix="1" applyNumberFormat="1" applyFont="1" applyBorder="1" applyAlignment="1"/>
    <xf numFmtId="44" fontId="3" fillId="0" borderId="5" xfId="1" quotePrefix="1" applyNumberFormat="1" applyFont="1" applyBorder="1" applyAlignment="1"/>
    <xf numFmtId="44" fontId="3" fillId="0" borderId="19" xfId="1" quotePrefix="1" applyNumberFormat="1" applyFont="1" applyBorder="1" applyAlignment="1"/>
    <xf numFmtId="0" fontId="3" fillId="0" borderId="0" xfId="0" applyFont="1" applyAlignment="1">
      <alignment horizontal="right"/>
    </xf>
    <xf numFmtId="44" fontId="4" fillId="0" borderId="6" xfId="0" applyNumberFormat="1" applyFont="1" applyBorder="1" applyAlignment="1"/>
    <xf numFmtId="44" fontId="4" fillId="0" borderId="0" xfId="0" applyNumberFormat="1" applyFont="1" applyAlignment="1"/>
    <xf numFmtId="44" fontId="4" fillId="0" borderId="0" xfId="0" applyNumberFormat="1" applyFont="1" applyBorder="1" applyAlignment="1"/>
    <xf numFmtId="0" fontId="3" fillId="0" borderId="0" xfId="0" applyFont="1" applyFill="1"/>
    <xf numFmtId="0" fontId="4" fillId="0" borderId="7" xfId="0" applyFont="1" applyBorder="1" applyAlignment="1">
      <alignment wrapText="1"/>
    </xf>
    <xf numFmtId="44" fontId="4" fillId="0" borderId="7" xfId="1" applyNumberFormat="1" applyFont="1" applyBorder="1" applyAlignment="1">
      <alignment wrapText="1"/>
    </xf>
    <xf numFmtId="44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44" fontId="3" fillId="0" borderId="12" xfId="1" quotePrefix="1" applyNumberFormat="1" applyFont="1" applyBorder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8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Border="1" applyAlignment="1">
      <alignment vertical="top" wrapText="1"/>
    </xf>
    <xf numFmtId="0" fontId="0" fillId="0" borderId="0" xfId="0"/>
    <xf numFmtId="0" fontId="4" fillId="0" borderId="2" xfId="0" applyFont="1" applyBorder="1" applyAlignment="1">
      <alignment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44" fontId="3" fillId="0" borderId="2" xfId="1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9" fontId="3" fillId="0" borderId="2" xfId="2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1" fillId="0" borderId="0" xfId="3" applyFill="1"/>
    <xf numFmtId="0" fontId="3" fillId="0" borderId="2" xfId="3" applyFont="1" applyBorder="1" applyAlignment="1">
      <alignment vertical="top" wrapText="1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Fill="1" applyBorder="1" applyAlignment="1">
      <alignment vertical="top" wrapText="1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2" xfId="3" applyFont="1" applyFill="1" applyBorder="1" applyAlignment="1">
      <alignment vertical="top" wrapText="1"/>
    </xf>
    <xf numFmtId="8" fontId="3" fillId="0" borderId="2" xfId="3" applyNumberFormat="1" applyFont="1" applyBorder="1" applyAlignment="1">
      <alignment vertical="top" wrapText="1"/>
    </xf>
    <xf numFmtId="8" fontId="3" fillId="0" borderId="2" xfId="3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4" fontId="3" fillId="4" borderId="2" xfId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44" fontId="3" fillId="5" borderId="2" xfId="1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center" vertical="top" wrapText="1"/>
    </xf>
    <xf numFmtId="8" fontId="3" fillId="6" borderId="2" xfId="0" applyNumberFormat="1" applyFont="1" applyFill="1" applyBorder="1" applyAlignment="1">
      <alignment vertical="top" wrapText="1"/>
    </xf>
    <xf numFmtId="0" fontId="5" fillId="7" borderId="8" xfId="0" applyFont="1" applyFill="1" applyBorder="1" applyAlignment="1">
      <alignment horizontal="center" vertical="center"/>
    </xf>
    <xf numFmtId="44" fontId="5" fillId="7" borderId="9" xfId="1" applyNumberFormat="1" applyFont="1" applyFill="1" applyBorder="1" applyAlignment="1">
      <alignment horizontal="center" wrapText="1"/>
    </xf>
    <xf numFmtId="0" fontId="5" fillId="7" borderId="9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wrapText="1"/>
    </xf>
    <xf numFmtId="0" fontId="5" fillId="7" borderId="16" xfId="0" applyFont="1" applyFill="1" applyBorder="1" applyAlignment="1"/>
    <xf numFmtId="44" fontId="5" fillId="7" borderId="9" xfId="1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44" fontId="5" fillId="7" borderId="2" xfId="1" applyFont="1" applyFill="1" applyBorder="1" applyAlignment="1">
      <alignment horizontal="center" vertical="center" wrapText="1"/>
    </xf>
    <xf numFmtId="44" fontId="6" fillId="7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</cellXfs>
  <cellStyles count="8">
    <cellStyle name="Currency" xfId="1" builtinId="4"/>
    <cellStyle name="Currency 2" xfId="4" xr:uid="{00000000-0005-0000-0000-000001000000}"/>
    <cellStyle name="Currency 2 2" xfId="6" xr:uid="{00000000-0005-0000-0000-000002000000}"/>
    <cellStyle name="Normal" xfId="0" builtinId="0"/>
    <cellStyle name="Normal 2" xfId="3" xr:uid="{00000000-0005-0000-0000-000004000000}"/>
    <cellStyle name="Percent" xfId="2" builtinId="5"/>
    <cellStyle name="Percent 2" xfId="5" xr:uid="{00000000-0005-0000-0000-000006000000}"/>
    <cellStyle name="Percent 2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nald%20Palmer\AppData\Local\Microsoft\Windows\Temporary%20Internet%20Files\Content.Outlook\X2HZEY9Z\9-21-18%20Final%20Design%20Pricing%20Schedule%20-%2008-29-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e"/>
      <sheetName val="MCC"/>
      <sheetName val="Typ. Assoc. Dir."/>
      <sheetName val="Typ. Agency"/>
      <sheetName val="Typ. Lim. Tech."/>
      <sheetName val="Typ. Std. Tech."/>
      <sheetName val="Equip Entry"/>
    </sheetNames>
    <sheetDataSet>
      <sheetData sheetId="0"/>
      <sheetData sheetId="1">
        <row r="63">
          <cell r="K63" t="str">
            <v>Included</v>
          </cell>
        </row>
      </sheetData>
      <sheetData sheetId="2">
        <row r="87">
          <cell r="J87" t="str">
            <v>Included</v>
          </cell>
        </row>
      </sheetData>
      <sheetData sheetId="3">
        <row r="86">
          <cell r="J86" t="str">
            <v>Included</v>
          </cell>
        </row>
      </sheetData>
      <sheetData sheetId="4">
        <row r="89">
          <cell r="J89" t="str">
            <v>Included</v>
          </cell>
        </row>
      </sheetData>
      <sheetData sheetId="5">
        <row r="57">
          <cell r="J57" t="str">
            <v>Included</v>
          </cell>
        </row>
      </sheetData>
      <sheetData sheetId="6">
        <row r="84">
          <cell r="J84" t="str">
            <v>Included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Alvine">
  <a:themeElements>
    <a:clrScheme name="Alvine Standards">
      <a:dk1>
        <a:sysClr val="windowText" lastClr="000000"/>
      </a:dk1>
      <a:lt1>
        <a:sysClr val="window" lastClr="FFFFFF"/>
      </a:lt1>
      <a:dk2>
        <a:srgbClr val="074275"/>
      </a:dk2>
      <a:lt2>
        <a:srgbClr val="FFFFFF"/>
      </a:lt2>
      <a:accent1>
        <a:srgbClr val="074275"/>
      </a:accent1>
      <a:accent2>
        <a:srgbClr val="DB0029"/>
      </a:accent2>
      <a:accent3>
        <a:srgbClr val="808080"/>
      </a:accent3>
      <a:accent4>
        <a:srgbClr val="006666"/>
      </a:accent4>
      <a:accent5>
        <a:srgbClr val="FEDE58"/>
      </a:accent5>
      <a:accent6>
        <a:srgbClr val="2F7DC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84"/>
  <sheetViews>
    <sheetView view="pageBreakPreview" topLeftCell="B4" zoomScale="115" zoomScaleNormal="100" zoomScaleSheetLayoutView="115" workbookViewId="0">
      <selection activeCell="B12" sqref="B12:G12"/>
    </sheetView>
  </sheetViews>
  <sheetFormatPr defaultColWidth="9.109375" defaultRowHeight="13.8" x14ac:dyDescent="0.3"/>
  <cols>
    <col min="1" max="1" width="5.88671875" style="37" hidden="1" customWidth="1"/>
    <col min="2" max="2" width="34.33203125" style="37" bestFit="1" customWidth="1"/>
    <col min="3" max="3" width="14" style="40" customWidth="1"/>
    <col min="4" max="5" width="14" style="37" customWidth="1"/>
    <col min="6" max="6" width="17.44140625" style="37" bestFit="1" customWidth="1"/>
    <col min="7" max="7" width="20.5546875" style="37" customWidth="1"/>
    <col min="8" max="8" width="15.5546875" style="37" customWidth="1"/>
    <col min="9" max="9" width="14.33203125" style="37" customWidth="1"/>
    <col min="10" max="10" width="11.44140625" style="37" customWidth="1"/>
    <col min="11" max="11" width="12.88671875" style="37" customWidth="1"/>
    <col min="12" max="16384" width="9.109375" style="37"/>
  </cols>
  <sheetData>
    <row r="1" spans="2:7" ht="21" hidden="1" customHeight="1" thickBot="1" x14ac:dyDescent="0.35">
      <c r="B1" s="60" t="s">
        <v>52</v>
      </c>
      <c r="C1" s="61"/>
      <c r="D1" s="60"/>
      <c r="E1" s="60"/>
      <c r="F1" s="60"/>
      <c r="G1" s="60"/>
    </row>
    <row r="2" spans="2:7" ht="15" hidden="1" customHeight="1" x14ac:dyDescent="0.3">
      <c r="B2" s="38"/>
      <c r="C2" s="39"/>
      <c r="D2" s="38"/>
      <c r="E2" s="38"/>
      <c r="F2" s="38"/>
      <c r="G2" s="38"/>
    </row>
    <row r="3" spans="2:7" ht="15.75" hidden="1" customHeight="1" thickBot="1" x14ac:dyDescent="0.35"/>
    <row r="4" spans="2:7" s="41" customFormat="1" ht="15.75" customHeight="1" x14ac:dyDescent="0.3">
      <c r="B4" s="132" t="s">
        <v>45</v>
      </c>
      <c r="C4" s="133" t="s">
        <v>30</v>
      </c>
      <c r="D4" s="134" t="s">
        <v>31</v>
      </c>
      <c r="E4" s="134" t="s">
        <v>32</v>
      </c>
      <c r="F4" s="135" t="s">
        <v>33</v>
      </c>
    </row>
    <row r="5" spans="2:7" s="41" customFormat="1" x14ac:dyDescent="0.3">
      <c r="B5" s="42" t="s">
        <v>51</v>
      </c>
      <c r="C5" s="43">
        <f>SUM(Audio!K27:K28)</f>
        <v>0</v>
      </c>
      <c r="D5" s="43">
        <f>SUM(Audio!K29:K33)</f>
        <v>0</v>
      </c>
      <c r="E5" s="44">
        <f>Audio!K49</f>
        <v>0</v>
      </c>
      <c r="F5" s="45">
        <f>C5+D5+E5</f>
        <v>0</v>
      </c>
    </row>
    <row r="6" spans="2:7" s="41" customFormat="1" ht="15.75" customHeight="1" x14ac:dyDescent="0.3">
      <c r="B6" s="42" t="s">
        <v>116</v>
      </c>
      <c r="C6" s="43">
        <f>SUM(Control!K7:K9)</f>
        <v>0</v>
      </c>
      <c r="D6" s="43">
        <f>SUM(Control!K10:K14)</f>
        <v>0</v>
      </c>
      <c r="E6" s="44">
        <f>Control!K28</f>
        <v>0</v>
      </c>
      <c r="F6" s="73">
        <f>C6+D6+E6</f>
        <v>0</v>
      </c>
    </row>
    <row r="7" spans="2:7" s="41" customFormat="1" ht="15.75" customHeight="1" x14ac:dyDescent="0.3">
      <c r="B7" s="42" t="s">
        <v>117</v>
      </c>
      <c r="C7" s="43">
        <f>SUM('Rack and Mounting'!K9:K10)</f>
        <v>0</v>
      </c>
      <c r="D7" s="43">
        <f>SUM('Rack and Mounting'!K11:K15)</f>
        <v>0</v>
      </c>
      <c r="E7" s="44">
        <f>'Rack and Mounting'!K31</f>
        <v>0</v>
      </c>
      <c r="F7" s="73">
        <f>C7+D7+E7</f>
        <v>0</v>
      </c>
    </row>
    <row r="8" spans="2:7" s="41" customFormat="1" ht="15.75" customHeight="1" x14ac:dyDescent="0.3">
      <c r="B8" s="51" t="s">
        <v>122</v>
      </c>
      <c r="C8" s="52">
        <f>Power!K6</f>
        <v>0</v>
      </c>
      <c r="D8" s="52">
        <f>Power!K13</f>
        <v>0</v>
      </c>
      <c r="E8" s="53">
        <f>Power!K28</f>
        <v>0</v>
      </c>
      <c r="F8" s="54">
        <f>SUM(C8:E8)</f>
        <v>0</v>
      </c>
    </row>
    <row r="9" spans="2:7" ht="15.75" customHeight="1" thickBot="1" x14ac:dyDescent="0.35">
      <c r="B9" s="46" t="s">
        <v>34</v>
      </c>
      <c r="C9" s="47">
        <f>SUM(C5:C8)</f>
        <v>0</v>
      </c>
      <c r="D9" s="47">
        <f>SUM(D5:D8)</f>
        <v>0</v>
      </c>
      <c r="E9" s="47">
        <f>SUM(E5:E8)</f>
        <v>0</v>
      </c>
      <c r="F9" s="48">
        <f>SUM(F5:F8)</f>
        <v>0</v>
      </c>
    </row>
    <row r="10" spans="2:7" ht="15.75" customHeight="1" x14ac:dyDescent="0.3">
      <c r="B10" s="49"/>
      <c r="C10" s="50"/>
      <c r="D10" s="50"/>
      <c r="E10" s="50"/>
      <c r="F10" s="50"/>
    </row>
    <row r="11" spans="2:7" ht="15.75" customHeight="1" thickBot="1" x14ac:dyDescent="0.35"/>
    <row r="12" spans="2:7" ht="15.75" customHeight="1" x14ac:dyDescent="0.3">
      <c r="B12" s="136" t="s">
        <v>35</v>
      </c>
      <c r="C12" s="137" t="s">
        <v>36</v>
      </c>
      <c r="D12" s="138" t="s">
        <v>37</v>
      </c>
      <c r="E12" s="139" t="s">
        <v>38</v>
      </c>
      <c r="F12" s="139" t="s">
        <v>39</v>
      </c>
      <c r="G12" s="140" t="s">
        <v>40</v>
      </c>
    </row>
    <row r="13" spans="2:7" ht="15.75" customHeight="1" x14ac:dyDescent="0.3">
      <c r="B13" s="42"/>
      <c r="C13" s="43" t="str">
        <f>[1]Core!K63</f>
        <v>Included</v>
      </c>
      <c r="D13" s="43"/>
      <c r="E13" s="44"/>
      <c r="F13" s="44"/>
      <c r="G13" s="45"/>
    </row>
    <row r="14" spans="2:7" ht="15.75" customHeight="1" x14ac:dyDescent="0.3">
      <c r="B14" s="42"/>
      <c r="C14" s="43" t="str">
        <f>[1]MCC!J87</f>
        <v>Included</v>
      </c>
      <c r="D14" s="43"/>
      <c r="E14" s="44"/>
      <c r="F14" s="44"/>
      <c r="G14" s="45"/>
    </row>
    <row r="15" spans="2:7" ht="15.75" customHeight="1" x14ac:dyDescent="0.3">
      <c r="B15" s="51"/>
      <c r="C15" s="43" t="str">
        <f>'[1]Typ. Assoc. Dir.'!J86</f>
        <v>Included</v>
      </c>
      <c r="D15" s="43"/>
      <c r="E15" s="44"/>
      <c r="F15" s="44"/>
      <c r="G15" s="45"/>
    </row>
    <row r="16" spans="2:7" ht="15.75" customHeight="1" x14ac:dyDescent="0.3">
      <c r="B16" s="42"/>
      <c r="C16" s="43" t="str">
        <f>'[1]Typ. Agency'!J89</f>
        <v>Included</v>
      </c>
      <c r="D16" s="43"/>
      <c r="E16" s="44"/>
      <c r="F16" s="44"/>
      <c r="G16" s="45"/>
    </row>
    <row r="17" spans="2:10" ht="15.75" customHeight="1" x14ac:dyDescent="0.3">
      <c r="B17" s="42"/>
      <c r="C17" s="52" t="str">
        <f>'[1]Typ. Lim. Tech.'!J57</f>
        <v>Included</v>
      </c>
      <c r="D17" s="52"/>
      <c r="E17" s="53"/>
      <c r="F17" s="53"/>
      <c r="G17" s="54"/>
    </row>
    <row r="18" spans="2:10" ht="15.75" customHeight="1" x14ac:dyDescent="0.3">
      <c r="B18" s="51"/>
      <c r="C18" s="52" t="str">
        <f>'[1]Typ. Std. Tech.'!J84</f>
        <v>Included</v>
      </c>
      <c r="D18" s="52"/>
      <c r="E18" s="53"/>
      <c r="F18" s="53"/>
      <c r="G18" s="54"/>
    </row>
    <row r="19" spans="2:10" ht="15.75" customHeight="1" thickBot="1" x14ac:dyDescent="0.35">
      <c r="B19" s="46" t="s">
        <v>34</v>
      </c>
      <c r="C19" s="47">
        <f>SUM(C13:C18)</f>
        <v>0</v>
      </c>
      <c r="D19" s="47">
        <f>SUM(D13:D18)</f>
        <v>0</v>
      </c>
      <c r="E19" s="47">
        <f>SUM(E13:E18)</f>
        <v>0</v>
      </c>
      <c r="F19" s="47">
        <f>SUM(F13:F18)</f>
        <v>0</v>
      </c>
      <c r="G19" s="48">
        <f>SUM(G13:G18)</f>
        <v>0</v>
      </c>
    </row>
    <row r="20" spans="2:10" ht="15.75" customHeight="1" x14ac:dyDescent="0.3">
      <c r="B20" s="49"/>
      <c r="C20" s="50"/>
      <c r="D20" s="50"/>
      <c r="E20" s="50"/>
      <c r="F20" s="50"/>
      <c r="G20" s="50"/>
    </row>
    <row r="21" spans="2:10" ht="15.75" customHeight="1" thickBot="1" x14ac:dyDescent="0.35">
      <c r="F21" s="41" t="s">
        <v>41</v>
      </c>
      <c r="G21" s="41"/>
    </row>
    <row r="22" spans="2:10" ht="15.75" customHeight="1" thickBot="1" x14ac:dyDescent="0.35">
      <c r="C22" s="37"/>
      <c r="E22" s="55" t="s">
        <v>42</v>
      </c>
      <c r="F22" s="56">
        <f>F9</f>
        <v>0</v>
      </c>
      <c r="G22" s="56"/>
      <c r="I22" s="57"/>
      <c r="J22" s="41"/>
    </row>
    <row r="23" spans="2:10" ht="15.75" customHeight="1" x14ac:dyDescent="0.3">
      <c r="C23" s="37"/>
      <c r="E23" s="55"/>
      <c r="F23" s="58"/>
      <c r="G23" s="58"/>
      <c r="I23" s="57"/>
      <c r="J23" s="41"/>
    </row>
    <row r="24" spans="2:10" ht="15.75" customHeight="1" x14ac:dyDescent="0.3">
      <c r="C24" s="37"/>
      <c r="E24" s="55"/>
      <c r="F24" s="58"/>
      <c r="G24" s="58"/>
      <c r="I24" s="57"/>
      <c r="J24" s="41"/>
    </row>
    <row r="25" spans="2:10" ht="15.75" customHeight="1" x14ac:dyDescent="0.3">
      <c r="C25" s="37"/>
      <c r="E25" s="55"/>
      <c r="F25" s="58"/>
      <c r="G25" s="62"/>
      <c r="I25" s="57"/>
      <c r="J25" s="41"/>
    </row>
    <row r="26" spans="2:10" ht="15.75" customHeight="1" x14ac:dyDescent="0.3">
      <c r="C26" s="37"/>
      <c r="E26" s="55"/>
      <c r="F26" s="58"/>
      <c r="G26" s="62"/>
      <c r="I26" s="57"/>
      <c r="J26" s="41"/>
    </row>
    <row r="27" spans="2:10" x14ac:dyDescent="0.3">
      <c r="C27" s="37"/>
    </row>
    <row r="28" spans="2:10" x14ac:dyDescent="0.3">
      <c r="C28" s="37"/>
    </row>
    <row r="29" spans="2:10" x14ac:dyDescent="0.3">
      <c r="C29" s="37"/>
    </row>
    <row r="30" spans="2:10" x14ac:dyDescent="0.3">
      <c r="C30" s="37"/>
    </row>
    <row r="31" spans="2:10" x14ac:dyDescent="0.3">
      <c r="C31" s="37"/>
    </row>
    <row r="32" spans="2:10" x14ac:dyDescent="0.3">
      <c r="C32" s="37"/>
    </row>
    <row r="33" spans="3:3" x14ac:dyDescent="0.3">
      <c r="C33" s="37"/>
    </row>
    <row r="34" spans="3:3" x14ac:dyDescent="0.3">
      <c r="C34" s="37"/>
    </row>
    <row r="35" spans="3:3" x14ac:dyDescent="0.3">
      <c r="C35" s="37"/>
    </row>
    <row r="36" spans="3:3" x14ac:dyDescent="0.3">
      <c r="C36" s="37"/>
    </row>
    <row r="37" spans="3:3" x14ac:dyDescent="0.3">
      <c r="C37" s="37"/>
    </row>
    <row r="38" spans="3:3" x14ac:dyDescent="0.3">
      <c r="C38" s="37"/>
    </row>
    <row r="39" spans="3:3" x14ac:dyDescent="0.3">
      <c r="C39" s="37"/>
    </row>
    <row r="40" spans="3:3" x14ac:dyDescent="0.3">
      <c r="C40" s="37"/>
    </row>
    <row r="41" spans="3:3" x14ac:dyDescent="0.3">
      <c r="C41" s="37"/>
    </row>
    <row r="42" spans="3:3" x14ac:dyDescent="0.3">
      <c r="C42" s="37"/>
    </row>
    <row r="43" spans="3:3" x14ac:dyDescent="0.3">
      <c r="C43" s="37"/>
    </row>
    <row r="44" spans="3:3" x14ac:dyDescent="0.3">
      <c r="C44" s="37"/>
    </row>
    <row r="45" spans="3:3" x14ac:dyDescent="0.3">
      <c r="C45" s="37"/>
    </row>
    <row r="46" spans="3:3" x14ac:dyDescent="0.3">
      <c r="C46" s="37"/>
    </row>
    <row r="47" spans="3:3" x14ac:dyDescent="0.3">
      <c r="C47" s="37"/>
    </row>
    <row r="48" spans="3:3" x14ac:dyDescent="0.3">
      <c r="C48" s="37"/>
    </row>
    <row r="49" spans="1:7" x14ac:dyDescent="0.3">
      <c r="C49" s="37"/>
    </row>
    <row r="50" spans="1:7" x14ac:dyDescent="0.3">
      <c r="C50" s="37"/>
    </row>
    <row r="51" spans="1:7" x14ac:dyDescent="0.3">
      <c r="C51" s="37"/>
    </row>
    <row r="52" spans="1:7" x14ac:dyDescent="0.3">
      <c r="C52" s="37"/>
    </row>
    <row r="53" spans="1:7" x14ac:dyDescent="0.3">
      <c r="C53" s="37"/>
    </row>
    <row r="54" spans="1:7" x14ac:dyDescent="0.3">
      <c r="C54" s="37"/>
    </row>
    <row r="55" spans="1:7" x14ac:dyDescent="0.3">
      <c r="C55" s="37"/>
    </row>
    <row r="56" spans="1:7" x14ac:dyDescent="0.3">
      <c r="C56" s="37"/>
    </row>
    <row r="57" spans="1:7" x14ac:dyDescent="0.3">
      <c r="C57" s="37"/>
    </row>
    <row r="58" spans="1:7" x14ac:dyDescent="0.3">
      <c r="C58" s="37"/>
    </row>
    <row r="59" spans="1:7" x14ac:dyDescent="0.3">
      <c r="C59" s="37"/>
    </row>
    <row r="60" spans="1:7" x14ac:dyDescent="0.3">
      <c r="C60" s="37"/>
    </row>
    <row r="61" spans="1:7" x14ac:dyDescent="0.3">
      <c r="C61" s="37"/>
    </row>
    <row r="62" spans="1:7" x14ac:dyDescent="0.3">
      <c r="C62" s="37"/>
    </row>
    <row r="63" spans="1:7" x14ac:dyDescent="0.3">
      <c r="A63" s="145" t="s">
        <v>43</v>
      </c>
      <c r="B63" s="145"/>
      <c r="C63" s="145"/>
      <c r="D63" s="145"/>
      <c r="E63" s="145"/>
      <c r="F63" s="145"/>
      <c r="G63" s="145"/>
    </row>
    <row r="66" spans="7:7" x14ac:dyDescent="0.3">
      <c r="G66" s="63"/>
    </row>
    <row r="84" spans="3:3" x14ac:dyDescent="0.3">
      <c r="C84" s="40" t="s">
        <v>44</v>
      </c>
    </row>
  </sheetData>
  <mergeCells count="1">
    <mergeCell ref="A63:G63"/>
  </mergeCells>
  <printOptions horizontalCentered="1"/>
  <pageMargins left="0.7" right="0.7" top="1.85" bottom="0.75" header="0.6" footer="0.3"/>
  <pageSetup orientation="landscape" r:id="rId1"/>
  <headerFooter scaleWithDoc="0" alignWithMargins="0">
    <oddHeader>&amp;R&amp;"-,Bold"&amp;18Cost Opinion - Akron 400 (&amp;A)&amp;"Arial,Regular"&amp;10
&amp;"-,Regular"&amp;11United States District Court Northern District of Ohio
Audio Upgrades Final Design Report
August 2023</oddHeader>
    <oddFooter>&amp;R&amp;"-,Regular"&amp;11Page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09375" defaultRowHeight="13.8" x14ac:dyDescent="0.25"/>
  <cols>
    <col min="1" max="1" width="9.5546875" style="10" customWidth="1"/>
    <col min="2" max="2" width="50" style="11" customWidth="1"/>
    <col min="3" max="3" width="9.109375" style="11" customWidth="1"/>
    <col min="4" max="4" width="17.109375" style="11" customWidth="1"/>
    <col min="5" max="5" width="18" style="11" customWidth="1"/>
    <col min="6" max="6" width="3.109375" style="11" hidden="1" customWidth="1"/>
    <col min="7" max="7" width="15.5546875" style="11" customWidth="1"/>
    <col min="8" max="8" width="5.109375" style="12" customWidth="1"/>
    <col min="9" max="9" width="13.109375" style="14" customWidth="1"/>
    <col min="10" max="10" width="1.88671875" style="14" hidden="1" customWidth="1"/>
    <col min="11" max="11" width="13.33203125" style="14" customWidth="1"/>
    <col min="12" max="12" width="9.109375" style="11"/>
    <col min="13" max="13" width="11.44140625" style="11" bestFit="1" customWidth="1"/>
    <col min="14" max="16384" width="9.109375" style="11"/>
  </cols>
  <sheetData>
    <row r="1" spans="1:11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7.6" x14ac:dyDescent="0.25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5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5">
      <c r="A4" s="148" t="s">
        <v>47</v>
      </c>
      <c r="B4" s="148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5">
      <c r="A5" s="10"/>
      <c r="B5" s="10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5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7.6" x14ac:dyDescent="0.25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5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5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5">
      <c r="A10" s="10">
        <f>A9+1</f>
        <v>6002</v>
      </c>
      <c r="B10" s="11" t="s">
        <v>26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5">
      <c r="A11" s="10">
        <f>A10+1</f>
        <v>6003</v>
      </c>
      <c r="B11" s="11" t="s">
        <v>24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5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5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5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5">
      <c r="A15" s="148" t="str">
        <f>A4</f>
        <v>Courtroom Video System(s)</v>
      </c>
      <c r="B15" s="14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5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5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5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5">
      <c r="A19" s="148" t="s">
        <v>7</v>
      </c>
      <c r="B19" s="148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5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3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3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3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54</v>
      </c>
    </row>
    <row r="24" spans="1:11" x14ac:dyDescent="0.3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54</v>
      </c>
    </row>
    <row r="25" spans="1:11" x14ac:dyDescent="0.3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54</v>
      </c>
    </row>
    <row r="26" spans="1:11" x14ac:dyDescent="0.3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54</v>
      </c>
    </row>
    <row r="27" spans="1:11" x14ac:dyDescent="0.3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54</v>
      </c>
    </row>
    <row r="28" spans="1:11" x14ac:dyDescent="0.25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5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5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  <row r="42" spans="2:4" x14ac:dyDescent="0.25">
      <c r="B42" s="150"/>
      <c r="C42" s="150"/>
      <c r="D42" s="150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 fitToPage="1"/>
  </sheetPr>
  <dimension ref="A1:IY54"/>
  <sheetViews>
    <sheetView showGridLines="0" tabSelected="1" view="pageLayout" topLeftCell="A8" zoomScaleNormal="100" zoomScaleSheetLayoutView="85" workbookViewId="0">
      <selection activeCell="K28" sqref="K28"/>
    </sheetView>
  </sheetViews>
  <sheetFormatPr defaultColWidth="9.109375" defaultRowHeight="13.8" x14ac:dyDescent="0.25"/>
  <cols>
    <col min="1" max="1" width="5.33203125" style="32" bestFit="1" customWidth="1"/>
    <col min="2" max="2" width="53.109375" style="1" bestFit="1" customWidth="1"/>
    <col min="3" max="3" width="8.5546875" style="1" bestFit="1" customWidth="1"/>
    <col min="4" max="4" width="13.109375" style="1" bestFit="1" customWidth="1"/>
    <col min="5" max="5" width="17.6640625" style="1" customWidth="1"/>
    <col min="6" max="6" width="9.109375" style="1" hidden="1" customWidth="1"/>
    <col min="7" max="7" width="11.109375" style="1" bestFit="1" customWidth="1"/>
    <col min="8" max="8" width="4" style="22" bestFit="1" customWidth="1"/>
    <col min="9" max="9" width="10.88671875" style="34" bestFit="1" customWidth="1"/>
    <col min="10" max="10" width="1.88671875" style="34" hidden="1" customWidth="1"/>
    <col min="11" max="11" width="13.88671875" style="34" bestFit="1" customWidth="1"/>
    <col min="12" max="12" width="11.6640625" style="1" customWidth="1"/>
    <col min="13" max="13" width="11.44140625" style="1" bestFit="1" customWidth="1"/>
    <col min="14" max="16384" width="9.109375" style="1"/>
  </cols>
  <sheetData>
    <row r="1" spans="1:259" ht="20.25" hidden="1" customHeight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 t="s">
        <v>22</v>
      </c>
      <c r="ES1" s="146"/>
      <c r="ET1" s="146"/>
      <c r="EU1" s="146"/>
      <c r="EV1" s="146"/>
      <c r="EW1" s="146"/>
      <c r="EX1" s="146"/>
      <c r="EY1" s="146"/>
      <c r="EZ1" s="146" t="s">
        <v>22</v>
      </c>
      <c r="FA1" s="146"/>
      <c r="FB1" s="146"/>
      <c r="FC1" s="146"/>
      <c r="FD1" s="146"/>
      <c r="FE1" s="146"/>
      <c r="FF1" s="146"/>
      <c r="FG1" s="146"/>
      <c r="FH1" s="146" t="s">
        <v>22</v>
      </c>
      <c r="FI1" s="146"/>
      <c r="FJ1" s="146"/>
      <c r="FK1" s="146"/>
      <c r="FL1" s="146"/>
      <c r="FM1" s="146"/>
      <c r="FN1" s="146"/>
      <c r="FO1" s="146"/>
      <c r="FP1" s="146" t="s">
        <v>22</v>
      </c>
      <c r="FQ1" s="146"/>
      <c r="FR1" s="146"/>
      <c r="FS1" s="146"/>
      <c r="FT1" s="146"/>
      <c r="FU1" s="146"/>
      <c r="FV1" s="146"/>
      <c r="FW1" s="146"/>
      <c r="FX1" s="146" t="s">
        <v>22</v>
      </c>
      <c r="FY1" s="146"/>
      <c r="FZ1" s="146"/>
      <c r="GA1" s="146"/>
      <c r="GB1" s="146"/>
      <c r="GC1" s="146"/>
      <c r="GD1" s="146"/>
      <c r="GE1" s="146"/>
      <c r="GF1" s="146" t="s">
        <v>22</v>
      </c>
      <c r="GG1" s="146"/>
      <c r="GH1" s="146"/>
      <c r="GI1" s="146"/>
      <c r="GJ1" s="146"/>
      <c r="GK1" s="146"/>
      <c r="GL1" s="146"/>
      <c r="GM1" s="146"/>
      <c r="GN1" s="146" t="s">
        <v>22</v>
      </c>
      <c r="GO1" s="146"/>
      <c r="GP1" s="146"/>
      <c r="GQ1" s="146"/>
      <c r="GR1" s="146"/>
      <c r="GS1" s="146"/>
      <c r="GT1" s="146"/>
      <c r="GU1" s="146"/>
      <c r="GV1" s="146" t="s">
        <v>22</v>
      </c>
      <c r="GW1" s="146"/>
      <c r="GX1" s="146"/>
      <c r="GY1" s="146"/>
      <c r="GZ1" s="146"/>
      <c r="HA1" s="146"/>
      <c r="HB1" s="146"/>
      <c r="HC1" s="146"/>
      <c r="HD1" s="146" t="s">
        <v>22</v>
      </c>
      <c r="HE1" s="146"/>
      <c r="HF1" s="146"/>
      <c r="HG1" s="146"/>
      <c r="HH1" s="146"/>
      <c r="HI1" s="146"/>
      <c r="HJ1" s="146"/>
      <c r="HK1" s="146"/>
      <c r="HL1" s="146" t="s">
        <v>22</v>
      </c>
      <c r="HM1" s="146"/>
      <c r="HN1" s="146"/>
      <c r="HO1" s="146"/>
      <c r="HP1" s="146"/>
      <c r="HQ1" s="146"/>
      <c r="HR1" s="146"/>
      <c r="HS1" s="146"/>
      <c r="HT1" s="146" t="s">
        <v>22</v>
      </c>
      <c r="HU1" s="146"/>
      <c r="HV1" s="146"/>
      <c r="HW1" s="146"/>
      <c r="HX1" s="146"/>
      <c r="HY1" s="146"/>
      <c r="HZ1" s="146"/>
      <c r="IA1" s="146"/>
      <c r="IB1" s="146" t="s">
        <v>22</v>
      </c>
      <c r="IC1" s="146"/>
      <c r="ID1" s="146"/>
      <c r="IE1" s="146"/>
      <c r="IF1" s="146"/>
      <c r="IG1" s="146"/>
      <c r="IH1" s="146"/>
      <c r="II1" s="146"/>
      <c r="IJ1" s="146" t="s">
        <v>22</v>
      </c>
      <c r="IK1" s="146"/>
      <c r="IL1" s="146"/>
      <c r="IM1" s="146"/>
      <c r="IN1" s="146"/>
      <c r="IO1" s="146"/>
      <c r="IP1" s="146"/>
      <c r="IQ1" s="146"/>
      <c r="IR1" s="146" t="s">
        <v>22</v>
      </c>
      <c r="IS1" s="146"/>
      <c r="IT1" s="146"/>
      <c r="IU1" s="146"/>
      <c r="IV1" s="146"/>
      <c r="IW1" s="146"/>
      <c r="IX1" s="146"/>
      <c r="IY1" s="146"/>
    </row>
    <row r="2" spans="1:259" ht="41.4" x14ac:dyDescent="0.25">
      <c r="A2" s="141" t="s">
        <v>0</v>
      </c>
      <c r="B2" s="141" t="s">
        <v>1</v>
      </c>
      <c r="C2" s="141" t="s">
        <v>27</v>
      </c>
      <c r="D2" s="141" t="s">
        <v>28</v>
      </c>
      <c r="E2" s="141" t="s">
        <v>29</v>
      </c>
      <c r="F2" s="141"/>
      <c r="G2" s="141" t="s">
        <v>53</v>
      </c>
      <c r="H2" s="141" t="s">
        <v>2</v>
      </c>
      <c r="I2" s="142" t="s">
        <v>3</v>
      </c>
      <c r="J2" s="143"/>
      <c r="K2" s="142" t="s">
        <v>4</v>
      </c>
    </row>
    <row r="3" spans="1:259" x14ac:dyDescent="0.25">
      <c r="A3" s="5">
        <v>1000</v>
      </c>
      <c r="B3" s="6" t="s">
        <v>6</v>
      </c>
      <c r="C3" s="121"/>
      <c r="D3" s="121"/>
      <c r="E3" s="121"/>
      <c r="F3" s="121"/>
      <c r="G3" s="121"/>
      <c r="H3" s="122"/>
      <c r="I3" s="123"/>
      <c r="J3" s="123"/>
      <c r="K3" s="123"/>
    </row>
    <row r="4" spans="1:259" ht="12.75" customHeight="1" x14ac:dyDescent="0.25">
      <c r="A4" s="148" t="s">
        <v>46</v>
      </c>
      <c r="B4" s="148"/>
      <c r="C4" s="121"/>
      <c r="D4" s="121"/>
      <c r="E4" s="121"/>
      <c r="F4" s="121"/>
      <c r="G4" s="121"/>
      <c r="H4" s="121"/>
      <c r="I4" s="123"/>
      <c r="J4" s="123"/>
      <c r="K4" s="123"/>
    </row>
    <row r="5" spans="1:259" x14ac:dyDescent="0.25">
      <c r="A5" s="64">
        <v>1001</v>
      </c>
      <c r="B5" s="65" t="s">
        <v>86</v>
      </c>
      <c r="C5" s="65" t="s">
        <v>50</v>
      </c>
      <c r="D5" s="74" t="s">
        <v>58</v>
      </c>
      <c r="E5" s="74" t="s">
        <v>67</v>
      </c>
      <c r="F5" s="66"/>
      <c r="G5" s="65"/>
      <c r="H5" s="66" t="s">
        <v>87</v>
      </c>
      <c r="I5" s="76">
        <v>0</v>
      </c>
      <c r="J5" s="14"/>
      <c r="K5" s="14"/>
      <c r="L5" s="15"/>
    </row>
    <row r="6" spans="1:259" x14ac:dyDescent="0.25">
      <c r="A6" s="64">
        <v>1002</v>
      </c>
      <c r="B6" s="65" t="s">
        <v>61</v>
      </c>
      <c r="C6" s="65" t="s">
        <v>50</v>
      </c>
      <c r="D6" s="75" t="s">
        <v>58</v>
      </c>
      <c r="E6" s="75" t="s">
        <v>68</v>
      </c>
      <c r="F6" s="66"/>
      <c r="G6" s="65"/>
      <c r="H6" s="66" t="s">
        <v>87</v>
      </c>
      <c r="I6" s="76">
        <v>0</v>
      </c>
      <c r="J6" s="14"/>
      <c r="K6" s="14"/>
      <c r="L6" s="15"/>
    </row>
    <row r="7" spans="1:259" x14ac:dyDescent="0.25">
      <c r="A7" s="91">
        <v>1003</v>
      </c>
      <c r="B7" s="125" t="s">
        <v>115</v>
      </c>
      <c r="C7" s="125" t="s">
        <v>50</v>
      </c>
      <c r="D7" s="77" t="s">
        <v>58</v>
      </c>
      <c r="E7" s="77" t="s">
        <v>69</v>
      </c>
      <c r="F7" s="92"/>
      <c r="G7" s="125"/>
      <c r="H7" s="92" t="s">
        <v>87</v>
      </c>
      <c r="I7" s="76">
        <v>0</v>
      </c>
      <c r="J7" s="93"/>
      <c r="K7" s="93"/>
      <c r="L7" s="15"/>
    </row>
    <row r="8" spans="1:259" x14ac:dyDescent="0.25">
      <c r="A8" s="64">
        <v>1004</v>
      </c>
      <c r="B8" s="65" t="s">
        <v>62</v>
      </c>
      <c r="C8" s="65" t="s">
        <v>50</v>
      </c>
      <c r="D8" s="74" t="s">
        <v>58</v>
      </c>
      <c r="E8" s="74" t="s">
        <v>69</v>
      </c>
      <c r="F8" s="66"/>
      <c r="G8" s="65"/>
      <c r="H8" s="66">
        <v>1</v>
      </c>
      <c r="I8" s="76"/>
      <c r="J8" s="14"/>
      <c r="K8" s="14">
        <f t="shared" ref="K8:K26" si="0">+I8*H8</f>
        <v>0</v>
      </c>
      <c r="L8" s="15"/>
    </row>
    <row r="9" spans="1:259" ht="15.6" customHeight="1" x14ac:dyDescent="0.25">
      <c r="A9" s="128">
        <v>1010</v>
      </c>
      <c r="B9" s="129" t="s">
        <v>97</v>
      </c>
      <c r="C9" s="129" t="s">
        <v>50</v>
      </c>
      <c r="D9" s="129"/>
      <c r="E9" s="129" t="s">
        <v>127</v>
      </c>
      <c r="F9" s="130"/>
      <c r="G9" s="129"/>
      <c r="H9" s="130">
        <v>1</v>
      </c>
      <c r="I9" s="131"/>
      <c r="J9" s="119"/>
      <c r="K9" s="93">
        <f t="shared" si="0"/>
        <v>0</v>
      </c>
    </row>
    <row r="10" spans="1:259" ht="15.6" customHeight="1" x14ac:dyDescent="0.25">
      <c r="A10" s="128">
        <v>1011</v>
      </c>
      <c r="B10" s="129" t="s">
        <v>89</v>
      </c>
      <c r="C10" s="129" t="s">
        <v>50</v>
      </c>
      <c r="D10" s="129"/>
      <c r="E10" s="129" t="s">
        <v>126</v>
      </c>
      <c r="F10" s="130"/>
      <c r="G10" s="129"/>
      <c r="H10" s="130">
        <v>4</v>
      </c>
      <c r="I10" s="131"/>
      <c r="J10" s="119"/>
      <c r="K10" s="93">
        <f t="shared" si="0"/>
        <v>0</v>
      </c>
    </row>
    <row r="11" spans="1:259" x14ac:dyDescent="0.25">
      <c r="A11" s="128">
        <v>1012</v>
      </c>
      <c r="B11" s="129" t="s">
        <v>88</v>
      </c>
      <c r="C11" s="129" t="s">
        <v>50</v>
      </c>
      <c r="D11" s="129"/>
      <c r="E11" s="129" t="s">
        <v>131</v>
      </c>
      <c r="F11" s="130"/>
      <c r="G11" s="129"/>
      <c r="H11" s="130">
        <v>1</v>
      </c>
      <c r="I11" s="131"/>
      <c r="J11" s="119"/>
      <c r="K11" s="93">
        <f t="shared" si="0"/>
        <v>0</v>
      </c>
    </row>
    <row r="12" spans="1:259" ht="14.4" x14ac:dyDescent="0.25">
      <c r="A12" s="128">
        <v>1013</v>
      </c>
      <c r="B12" s="129" t="s">
        <v>128</v>
      </c>
      <c r="C12" s="129" t="s">
        <v>129</v>
      </c>
      <c r="D12" s="129"/>
      <c r="E12" s="151" t="s">
        <v>130</v>
      </c>
      <c r="F12" s="130"/>
      <c r="G12" s="129"/>
      <c r="H12" s="130">
        <v>1</v>
      </c>
      <c r="I12" s="131"/>
      <c r="J12" s="119"/>
      <c r="K12" s="93">
        <f t="shared" si="0"/>
        <v>0</v>
      </c>
    </row>
    <row r="13" spans="1:259" ht="14.4" x14ac:dyDescent="0.25">
      <c r="A13" s="128">
        <v>1014</v>
      </c>
      <c r="B13" s="129" t="s">
        <v>132</v>
      </c>
      <c r="C13" s="129" t="s">
        <v>133</v>
      </c>
      <c r="D13" s="129"/>
      <c r="E13" s="151" t="s">
        <v>134</v>
      </c>
      <c r="F13" s="130"/>
      <c r="G13" s="129"/>
      <c r="H13" s="130">
        <v>1</v>
      </c>
      <c r="I13" s="131"/>
      <c r="J13" s="119"/>
      <c r="K13" s="93">
        <f t="shared" si="0"/>
        <v>0</v>
      </c>
    </row>
    <row r="14" spans="1:259" s="21" customFormat="1" x14ac:dyDescent="0.25">
      <c r="A14" s="69">
        <v>1100</v>
      </c>
      <c r="B14" s="68" t="s">
        <v>63</v>
      </c>
      <c r="C14" s="68" t="s">
        <v>64</v>
      </c>
      <c r="D14" s="71" t="s">
        <v>65</v>
      </c>
      <c r="E14" s="71" t="s">
        <v>98</v>
      </c>
      <c r="F14" s="72"/>
      <c r="G14" s="68"/>
      <c r="H14" s="70">
        <v>2</v>
      </c>
      <c r="I14" s="67"/>
      <c r="J14" s="19"/>
      <c r="K14" s="93">
        <f t="shared" si="0"/>
        <v>0</v>
      </c>
      <c r="L14" s="20"/>
    </row>
    <row r="15" spans="1:259" s="21" customFormat="1" x14ac:dyDescent="0.25">
      <c r="A15" s="69">
        <v>1110</v>
      </c>
      <c r="B15" s="68" t="s">
        <v>49</v>
      </c>
      <c r="C15" s="68" t="s">
        <v>59</v>
      </c>
      <c r="D15" s="71"/>
      <c r="E15" s="71" t="s">
        <v>66</v>
      </c>
      <c r="F15" s="72"/>
      <c r="G15" s="68"/>
      <c r="H15" s="70">
        <v>1</v>
      </c>
      <c r="I15" s="67"/>
      <c r="J15" s="19"/>
      <c r="K15" s="93">
        <f t="shared" si="0"/>
        <v>0</v>
      </c>
      <c r="L15" s="20"/>
    </row>
    <row r="16" spans="1:259" s="21" customFormat="1" x14ac:dyDescent="0.25">
      <c r="A16" s="69">
        <v>1200</v>
      </c>
      <c r="B16" s="68" t="s">
        <v>56</v>
      </c>
      <c r="C16" s="68" t="s">
        <v>55</v>
      </c>
      <c r="D16" s="71"/>
      <c r="E16" s="71" t="s">
        <v>123</v>
      </c>
      <c r="F16" s="72"/>
      <c r="G16" s="68"/>
      <c r="H16" s="70">
        <v>12</v>
      </c>
      <c r="I16" s="67"/>
      <c r="J16" s="19"/>
      <c r="K16" s="93">
        <f t="shared" si="0"/>
        <v>0</v>
      </c>
      <c r="L16" s="20"/>
    </row>
    <row r="17" spans="1:259" s="81" customFormat="1" x14ac:dyDescent="0.3">
      <c r="A17" s="78">
        <v>1202</v>
      </c>
      <c r="B17" s="77" t="s">
        <v>57</v>
      </c>
      <c r="C17" s="77" t="s">
        <v>99</v>
      </c>
      <c r="D17" s="115"/>
      <c r="E17" s="115" t="s">
        <v>100</v>
      </c>
      <c r="F17" s="82"/>
      <c r="G17" s="77"/>
      <c r="H17" s="94">
        <v>11</v>
      </c>
      <c r="I17" s="76"/>
      <c r="J17" s="114"/>
      <c r="K17" s="93">
        <f t="shared" si="0"/>
        <v>0</v>
      </c>
      <c r="L17" s="80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</row>
    <row r="18" spans="1:259" s="81" customFormat="1" x14ac:dyDescent="0.3">
      <c r="A18" s="78">
        <v>1203</v>
      </c>
      <c r="B18" s="77" t="s">
        <v>101</v>
      </c>
      <c r="C18" s="77" t="s">
        <v>99</v>
      </c>
      <c r="D18" s="115"/>
      <c r="E18" s="115" t="s">
        <v>103</v>
      </c>
      <c r="F18" s="82"/>
      <c r="G18" s="77"/>
      <c r="H18" s="94">
        <v>1</v>
      </c>
      <c r="I18" s="76"/>
      <c r="J18" s="114"/>
      <c r="K18" s="93">
        <f t="shared" si="0"/>
        <v>0</v>
      </c>
      <c r="L18" s="80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</row>
    <row r="19" spans="1:259" s="81" customFormat="1" x14ac:dyDescent="0.3">
      <c r="A19" s="78">
        <v>1203</v>
      </c>
      <c r="B19" s="77" t="s">
        <v>101</v>
      </c>
      <c r="C19" s="77" t="s">
        <v>99</v>
      </c>
      <c r="D19" s="115"/>
      <c r="E19" s="115" t="s">
        <v>102</v>
      </c>
      <c r="F19" s="82"/>
      <c r="G19" s="77"/>
      <c r="H19" s="94">
        <v>3</v>
      </c>
      <c r="I19" s="76"/>
      <c r="J19" s="114"/>
      <c r="K19" s="93">
        <f t="shared" si="0"/>
        <v>0</v>
      </c>
      <c r="L19" s="80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  <c r="IY19" s="83"/>
    </row>
    <row r="20" spans="1:259" s="81" customFormat="1" x14ac:dyDescent="0.3">
      <c r="A20" s="84">
        <v>2041</v>
      </c>
      <c r="B20" s="84" t="s">
        <v>70</v>
      </c>
      <c r="C20" s="84" t="s">
        <v>71</v>
      </c>
      <c r="D20" s="84"/>
      <c r="E20" s="84" t="s">
        <v>72</v>
      </c>
      <c r="F20" s="85"/>
      <c r="G20" s="85"/>
      <c r="H20" s="86">
        <v>1</v>
      </c>
      <c r="I20" s="87"/>
      <c r="J20" s="79"/>
      <c r="K20" s="93">
        <f t="shared" si="0"/>
        <v>0</v>
      </c>
      <c r="L20" s="80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</row>
    <row r="21" spans="1:259" s="21" customFormat="1" x14ac:dyDescent="0.3">
      <c r="A21" s="84">
        <v>2042</v>
      </c>
      <c r="B21" s="84" t="s">
        <v>73</v>
      </c>
      <c r="C21" s="84" t="s">
        <v>71</v>
      </c>
      <c r="D21" s="84"/>
      <c r="E21" s="84" t="s">
        <v>74</v>
      </c>
      <c r="F21" s="85"/>
      <c r="G21" s="85"/>
      <c r="H21" s="86">
        <v>1</v>
      </c>
      <c r="I21" s="87"/>
      <c r="J21" s="19"/>
      <c r="K21" s="93">
        <f t="shared" si="0"/>
        <v>0</v>
      </c>
      <c r="L21" s="20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</row>
    <row r="22" spans="1:259" s="81" customFormat="1" x14ac:dyDescent="0.3">
      <c r="A22" s="91">
        <v>2043</v>
      </c>
      <c r="B22" s="91" t="s">
        <v>105</v>
      </c>
      <c r="C22" s="91" t="s">
        <v>104</v>
      </c>
      <c r="D22" s="91"/>
      <c r="E22" s="91" t="s">
        <v>106</v>
      </c>
      <c r="F22" s="120"/>
      <c r="G22" s="120"/>
      <c r="H22" s="92">
        <v>1</v>
      </c>
      <c r="I22" s="87"/>
      <c r="J22" s="114"/>
      <c r="K22" s="93">
        <f t="shared" si="0"/>
        <v>0</v>
      </c>
      <c r="L22" s="80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</row>
    <row r="23" spans="1:259" s="81" customFormat="1" x14ac:dyDescent="0.3">
      <c r="A23" s="91">
        <v>2044</v>
      </c>
      <c r="B23" s="91" t="s">
        <v>108</v>
      </c>
      <c r="C23" s="91" t="s">
        <v>104</v>
      </c>
      <c r="D23" s="91"/>
      <c r="E23" s="91" t="s">
        <v>109</v>
      </c>
      <c r="F23" s="120"/>
      <c r="G23" s="120"/>
      <c r="H23" s="92">
        <v>2</v>
      </c>
      <c r="I23" s="87"/>
      <c r="J23" s="114"/>
      <c r="K23" s="93">
        <f t="shared" si="0"/>
        <v>0</v>
      </c>
      <c r="L23" s="80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  <c r="IW23" s="83"/>
      <c r="IX23" s="83"/>
      <c r="IY23" s="83"/>
    </row>
    <row r="24" spans="1:259" s="81" customFormat="1" x14ac:dyDescent="0.3">
      <c r="A24" s="91">
        <v>2045</v>
      </c>
      <c r="B24" s="91" t="s">
        <v>107</v>
      </c>
      <c r="C24" s="91" t="s">
        <v>104</v>
      </c>
      <c r="D24" s="91"/>
      <c r="E24" s="91" t="s">
        <v>110</v>
      </c>
      <c r="F24" s="120"/>
      <c r="G24" s="120"/>
      <c r="H24" s="92">
        <v>6</v>
      </c>
      <c r="I24" s="87"/>
      <c r="J24" s="114"/>
      <c r="K24" s="93">
        <f t="shared" si="0"/>
        <v>0</v>
      </c>
      <c r="L24" s="80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</row>
    <row r="25" spans="1:259" s="81" customFormat="1" x14ac:dyDescent="0.3">
      <c r="A25" s="91">
        <v>2046</v>
      </c>
      <c r="B25" s="91" t="s">
        <v>111</v>
      </c>
      <c r="C25" s="91" t="s">
        <v>104</v>
      </c>
      <c r="D25" s="91"/>
      <c r="E25" s="91" t="s">
        <v>112</v>
      </c>
      <c r="F25" s="120"/>
      <c r="G25" s="120"/>
      <c r="H25" s="92">
        <v>12</v>
      </c>
      <c r="I25" s="87"/>
      <c r="J25" s="114"/>
      <c r="K25" s="93">
        <f t="shared" si="0"/>
        <v>0</v>
      </c>
      <c r="L25" s="80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</row>
    <row r="26" spans="1:259" s="81" customFormat="1" x14ac:dyDescent="0.3">
      <c r="A26" s="91">
        <v>2047</v>
      </c>
      <c r="B26" s="91" t="s">
        <v>113</v>
      </c>
      <c r="C26" s="91" t="s">
        <v>104</v>
      </c>
      <c r="D26" s="91"/>
      <c r="E26" s="91" t="s">
        <v>114</v>
      </c>
      <c r="F26" s="120"/>
      <c r="G26" s="120"/>
      <c r="H26" s="92">
        <v>1</v>
      </c>
      <c r="I26" s="87"/>
      <c r="J26" s="114"/>
      <c r="K26" s="93">
        <f t="shared" si="0"/>
        <v>0</v>
      </c>
      <c r="L26" s="80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  <c r="IW26" s="83"/>
      <c r="IX26" s="83"/>
      <c r="IY26" s="83"/>
    </row>
    <row r="27" spans="1:259" x14ac:dyDescent="0.25">
      <c r="A27" s="10"/>
      <c r="B27" s="11" t="s">
        <v>94</v>
      </c>
      <c r="C27" s="11"/>
      <c r="D27" s="121"/>
      <c r="E27" s="121"/>
      <c r="F27" s="121"/>
      <c r="G27" s="121"/>
      <c r="H27" s="121"/>
      <c r="I27" s="123"/>
      <c r="J27" s="14"/>
      <c r="K27" s="14">
        <f>SUM(K8:K26)</f>
        <v>0</v>
      </c>
    </row>
    <row r="28" spans="1:259" ht="33" customHeight="1" x14ac:dyDescent="0.25">
      <c r="A28" s="10">
        <v>1600</v>
      </c>
      <c r="B28" s="11" t="s">
        <v>25</v>
      </c>
      <c r="C28" s="11"/>
      <c r="D28" s="121"/>
      <c r="E28" s="121"/>
      <c r="F28" s="121"/>
      <c r="G28" s="121"/>
      <c r="H28" s="121"/>
      <c r="I28" s="123"/>
      <c r="J28" s="14"/>
      <c r="K28" s="14"/>
    </row>
    <row r="29" spans="1:259" x14ac:dyDescent="0.25">
      <c r="A29" s="10">
        <v>6000</v>
      </c>
      <c r="B29" s="11" t="s">
        <v>11</v>
      </c>
      <c r="C29" s="11"/>
      <c r="D29" s="121"/>
      <c r="E29" s="121"/>
      <c r="F29" s="121"/>
      <c r="G29" s="121"/>
      <c r="H29" s="18"/>
      <c r="I29" s="19"/>
      <c r="J29" s="14"/>
      <c r="K29" s="14"/>
    </row>
    <row r="30" spans="1:259" x14ac:dyDescent="0.25">
      <c r="A30" s="10">
        <v>6001</v>
      </c>
      <c r="B30" s="11" t="s">
        <v>95</v>
      </c>
      <c r="C30" s="11"/>
      <c r="D30" s="121"/>
      <c r="E30" s="121"/>
      <c r="F30" s="121"/>
      <c r="G30" s="121"/>
      <c r="H30" s="18"/>
      <c r="I30" s="19"/>
      <c r="J30" s="14"/>
      <c r="K30" s="14"/>
    </row>
    <row r="31" spans="1:259" ht="15.75" customHeight="1" x14ac:dyDescent="0.25">
      <c r="A31" s="10">
        <v>6002</v>
      </c>
      <c r="B31" s="11" t="s">
        <v>26</v>
      </c>
      <c r="C31" s="11"/>
      <c r="D31" s="121"/>
      <c r="E31" s="121"/>
      <c r="F31" s="121"/>
      <c r="G31" s="121"/>
      <c r="H31" s="18"/>
      <c r="I31" s="19"/>
      <c r="J31" s="14"/>
      <c r="K31" s="14"/>
    </row>
    <row r="32" spans="1:259" x14ac:dyDescent="0.25">
      <c r="A32" s="10">
        <v>6003</v>
      </c>
      <c r="B32" s="11" t="s">
        <v>24</v>
      </c>
      <c r="C32" s="11"/>
      <c r="D32" s="121"/>
      <c r="E32" s="121"/>
      <c r="F32" s="121"/>
      <c r="G32" s="121"/>
      <c r="H32" s="18"/>
      <c r="I32" s="19"/>
      <c r="J32" s="14"/>
      <c r="K32" s="14"/>
    </row>
    <row r="33" spans="1:13" x14ac:dyDescent="0.25">
      <c r="A33" s="10">
        <f>A32+1</f>
        <v>6004</v>
      </c>
      <c r="B33" s="11" t="s">
        <v>13</v>
      </c>
      <c r="C33" s="11"/>
      <c r="D33" s="121"/>
      <c r="E33" s="121"/>
      <c r="F33" s="121"/>
      <c r="G33" s="121"/>
      <c r="H33" s="18"/>
      <c r="I33" s="19"/>
      <c r="J33" s="14"/>
      <c r="K33" s="14"/>
      <c r="M33" s="23"/>
    </row>
    <row r="34" spans="1:13" x14ac:dyDescent="0.25">
      <c r="A34" s="10"/>
      <c r="B34" s="10" t="str">
        <f>CONCATENATE("TOTAL (",A4," only)")</f>
        <v>TOTAL (Courtroom Audio System(s) only)</v>
      </c>
      <c r="C34" s="10"/>
      <c r="D34" s="121"/>
      <c r="E34" s="121"/>
      <c r="F34" s="121"/>
      <c r="G34" s="121"/>
      <c r="H34" s="124"/>
      <c r="I34" s="123"/>
      <c r="J34" s="14"/>
      <c r="K34" s="14">
        <f>SUM(K27:K33)</f>
        <v>0</v>
      </c>
    </row>
    <row r="35" spans="1:13" ht="13.2" customHeight="1" x14ac:dyDescent="0.25">
      <c r="A35" s="124"/>
      <c r="B35" s="121"/>
      <c r="C35" s="121"/>
      <c r="D35" s="121"/>
      <c r="E35" s="121"/>
      <c r="F35" s="121"/>
      <c r="G35" s="121"/>
      <c r="H35" s="121"/>
      <c r="I35" s="123"/>
      <c r="J35" s="9"/>
      <c r="K35" s="123"/>
    </row>
    <row r="36" spans="1:13" ht="12.75" customHeight="1" x14ac:dyDescent="0.25">
      <c r="A36" s="148" t="str">
        <f>A4</f>
        <v>Courtroom Audio System(s)</v>
      </c>
      <c r="B36" s="148"/>
      <c r="C36" s="5"/>
      <c r="D36" s="121"/>
      <c r="E36" s="121"/>
      <c r="F36" s="121"/>
      <c r="G36" s="121"/>
      <c r="H36" s="121"/>
      <c r="I36" s="123"/>
      <c r="J36" s="9"/>
      <c r="K36" s="123"/>
    </row>
    <row r="37" spans="1:13" x14ac:dyDescent="0.25">
      <c r="A37" s="5"/>
      <c r="B37" s="5" t="str">
        <f>CONCATENATE("TOTAL (",A36," only)")</f>
        <v>TOTAL (Courtroom Audio System(s) only)</v>
      </c>
      <c r="C37" s="5"/>
      <c r="D37" s="121"/>
      <c r="E37" s="121"/>
      <c r="F37" s="121"/>
      <c r="G37" s="121"/>
      <c r="H37" s="12">
        <v>1</v>
      </c>
      <c r="I37" s="14">
        <f>K34</f>
        <v>0</v>
      </c>
      <c r="J37" s="14"/>
      <c r="K37" s="14">
        <f>+I37*H37</f>
        <v>0</v>
      </c>
    </row>
    <row r="38" spans="1:13" ht="12" customHeight="1" x14ac:dyDescent="0.25">
      <c r="A38" s="124"/>
      <c r="B38" s="121"/>
      <c r="C38" s="121"/>
      <c r="D38" s="121"/>
      <c r="E38" s="121"/>
      <c r="F38" s="121"/>
      <c r="G38" s="121"/>
      <c r="H38" s="121"/>
      <c r="I38" s="123"/>
      <c r="J38" s="9"/>
      <c r="K38" s="123"/>
    </row>
    <row r="39" spans="1:13" ht="12.75" customHeight="1" x14ac:dyDescent="0.25">
      <c r="A39" s="148" t="s">
        <v>7</v>
      </c>
      <c r="B39" s="148"/>
      <c r="C39" s="5"/>
      <c r="D39" s="121"/>
      <c r="E39" s="121"/>
      <c r="F39" s="121"/>
      <c r="G39" s="121"/>
      <c r="H39" s="121"/>
      <c r="I39" s="123"/>
      <c r="J39" s="14"/>
      <c r="K39" s="25">
        <f>SUM(K37:K37)</f>
        <v>0</v>
      </c>
    </row>
    <row r="40" spans="1:13" hidden="1" x14ac:dyDescent="0.25">
      <c r="A40" s="24"/>
      <c r="B40" s="7"/>
      <c r="C40" s="7"/>
      <c r="D40" s="121"/>
      <c r="E40" s="121"/>
      <c r="F40" s="121"/>
      <c r="G40" s="121"/>
      <c r="H40" s="121"/>
      <c r="I40" s="123"/>
      <c r="J40" s="9"/>
      <c r="K40" s="9"/>
    </row>
    <row r="41" spans="1:13" ht="12.75" customHeight="1" x14ac:dyDescent="0.3">
      <c r="A41" s="26">
        <v>7000</v>
      </c>
      <c r="B41" s="27" t="s">
        <v>14</v>
      </c>
      <c r="C41" s="27"/>
      <c r="D41" s="121"/>
      <c r="E41" s="121"/>
      <c r="F41" s="121"/>
      <c r="G41" s="121"/>
      <c r="H41" s="121"/>
      <c r="I41" s="123"/>
      <c r="J41" s="9"/>
      <c r="K41" s="123"/>
    </row>
    <row r="42" spans="1:13" ht="12.75" customHeight="1" x14ac:dyDescent="0.3">
      <c r="A42" s="26">
        <v>7001</v>
      </c>
      <c r="B42" s="28" t="s">
        <v>15</v>
      </c>
      <c r="C42" s="28"/>
      <c r="D42" s="121"/>
      <c r="E42" s="121"/>
      <c r="F42" s="121"/>
      <c r="G42" s="121"/>
      <c r="H42" s="121"/>
      <c r="I42" s="123"/>
      <c r="J42" s="9"/>
      <c r="K42" s="29" t="s">
        <v>16</v>
      </c>
    </row>
    <row r="43" spans="1:13" ht="12.75" customHeight="1" x14ac:dyDescent="0.3">
      <c r="A43" s="26">
        <v>7002</v>
      </c>
      <c r="B43" s="28" t="s">
        <v>17</v>
      </c>
      <c r="C43" s="28"/>
      <c r="D43" s="121"/>
      <c r="E43" s="121"/>
      <c r="F43" s="121"/>
      <c r="G43" s="121"/>
      <c r="H43" s="121"/>
      <c r="I43" s="123"/>
      <c r="J43" s="9"/>
      <c r="K43" s="30" t="s">
        <v>23</v>
      </c>
    </row>
    <row r="44" spans="1:13" ht="12.75" customHeight="1" x14ac:dyDescent="0.3">
      <c r="A44" s="26">
        <v>7003</v>
      </c>
      <c r="B44" s="28" t="s">
        <v>18</v>
      </c>
      <c r="C44" s="28"/>
      <c r="D44" s="121"/>
      <c r="E44" s="121"/>
      <c r="F44" s="121"/>
      <c r="G44" s="121"/>
      <c r="H44" s="121"/>
      <c r="I44" s="123"/>
      <c r="J44" s="9"/>
      <c r="K44" s="30" t="s">
        <v>23</v>
      </c>
    </row>
    <row r="45" spans="1:13" x14ac:dyDescent="0.3">
      <c r="A45" s="26">
        <v>7004</v>
      </c>
      <c r="B45" s="28" t="s">
        <v>19</v>
      </c>
      <c r="C45" s="28"/>
      <c r="D45" s="121"/>
      <c r="E45" s="121"/>
      <c r="F45" s="121"/>
      <c r="G45" s="121"/>
      <c r="H45" s="121"/>
      <c r="I45" s="123"/>
      <c r="J45" s="9"/>
      <c r="K45" s="30" t="s">
        <v>23</v>
      </c>
    </row>
    <row r="46" spans="1:13" x14ac:dyDescent="0.3">
      <c r="A46" s="26">
        <v>7005</v>
      </c>
      <c r="B46" s="28" t="s">
        <v>20</v>
      </c>
      <c r="C46" s="28"/>
      <c r="D46" s="121"/>
      <c r="E46" s="121"/>
      <c r="F46" s="121"/>
      <c r="G46" s="121"/>
      <c r="H46" s="121"/>
      <c r="I46" s="123"/>
      <c r="J46" s="9"/>
      <c r="K46" s="30" t="s">
        <v>23</v>
      </c>
    </row>
    <row r="47" spans="1:13" x14ac:dyDescent="0.3">
      <c r="A47" s="26"/>
      <c r="B47" s="31" t="s">
        <v>21</v>
      </c>
      <c r="C47" s="31"/>
      <c r="D47" s="121"/>
      <c r="E47" s="121"/>
      <c r="F47" s="121"/>
      <c r="G47" s="121"/>
      <c r="H47" s="121"/>
      <c r="I47" s="123"/>
      <c r="J47" s="9"/>
      <c r="K47" s="30" t="s">
        <v>23</v>
      </c>
    </row>
    <row r="48" spans="1:13" hidden="1" x14ac:dyDescent="0.25">
      <c r="A48" s="24"/>
      <c r="B48" s="7"/>
      <c r="C48" s="7"/>
      <c r="D48" s="121"/>
      <c r="E48" s="121"/>
      <c r="F48" s="121"/>
      <c r="G48" s="121"/>
      <c r="H48" s="121"/>
      <c r="I48" s="123"/>
      <c r="J48" s="9"/>
      <c r="K48" s="9"/>
    </row>
    <row r="49" spans="1:11" x14ac:dyDescent="0.25">
      <c r="A49" s="10">
        <v>8000</v>
      </c>
      <c r="B49" s="6" t="s">
        <v>9</v>
      </c>
      <c r="C49" s="6"/>
      <c r="D49" s="121"/>
      <c r="E49" s="121"/>
      <c r="F49" s="121"/>
      <c r="G49" s="121"/>
      <c r="H49" s="121"/>
      <c r="I49" s="123"/>
      <c r="J49" s="14"/>
      <c r="K49" s="25"/>
    </row>
    <row r="50" spans="1:11" x14ac:dyDescent="0.25">
      <c r="A50" s="124"/>
      <c r="B50" s="121"/>
      <c r="C50" s="121"/>
      <c r="D50" s="121"/>
      <c r="E50" s="121"/>
      <c r="F50" s="121"/>
      <c r="G50" s="121"/>
      <c r="H50" s="121"/>
      <c r="I50" s="123"/>
      <c r="J50" s="123"/>
      <c r="K50" s="123"/>
    </row>
    <row r="51" spans="1:11" x14ac:dyDescent="0.25">
      <c r="B51" s="149"/>
      <c r="C51" s="149"/>
      <c r="D51" s="149"/>
      <c r="E51" s="33"/>
    </row>
    <row r="52" spans="1:11" x14ac:dyDescent="0.25">
      <c r="B52" s="149"/>
      <c r="C52" s="149"/>
      <c r="D52" s="149"/>
      <c r="E52" s="33"/>
    </row>
    <row r="53" spans="1:11" x14ac:dyDescent="0.25">
      <c r="B53" s="149"/>
      <c r="C53" s="149"/>
      <c r="D53" s="149"/>
      <c r="E53" s="33"/>
    </row>
    <row r="54" spans="1:11" x14ac:dyDescent="0.25">
      <c r="B54" s="149"/>
      <c r="C54" s="149"/>
      <c r="D54" s="149"/>
      <c r="E54" s="33"/>
    </row>
  </sheetData>
  <mergeCells count="39">
    <mergeCell ref="A36:B36"/>
    <mergeCell ref="A4:B4"/>
    <mergeCell ref="B54:D54"/>
    <mergeCell ref="B51:D51"/>
    <mergeCell ref="B52:D52"/>
    <mergeCell ref="B53:D53"/>
    <mergeCell ref="A39:B39"/>
    <mergeCell ref="BX1:CE1"/>
    <mergeCell ref="A1:K1"/>
    <mergeCell ref="L1:S1"/>
    <mergeCell ref="T1:AA1"/>
    <mergeCell ref="AB1:AI1"/>
    <mergeCell ref="AJ1:AQ1"/>
    <mergeCell ref="AR1:AY1"/>
    <mergeCell ref="AZ1:BG1"/>
    <mergeCell ref="BH1:BO1"/>
    <mergeCell ref="BP1:BW1"/>
    <mergeCell ref="CF1:CM1"/>
    <mergeCell ref="CN1:CU1"/>
    <mergeCell ref="DD1:DK1"/>
    <mergeCell ref="DL1:DS1"/>
    <mergeCell ref="DT1:EA1"/>
    <mergeCell ref="CV1:DC1"/>
    <mergeCell ref="IR1:IY1"/>
    <mergeCell ref="GN1:GU1"/>
    <mergeCell ref="GV1:HC1"/>
    <mergeCell ref="HD1:HK1"/>
    <mergeCell ref="HL1:HS1"/>
    <mergeCell ref="IJ1:IQ1"/>
    <mergeCell ref="HT1:IA1"/>
    <mergeCell ref="IB1:II1"/>
    <mergeCell ref="FH1:FO1"/>
    <mergeCell ref="FP1:FW1"/>
    <mergeCell ref="FX1:GE1"/>
    <mergeCell ref="GF1:GM1"/>
    <mergeCell ref="EB1:EI1"/>
    <mergeCell ref="EJ1:EQ1"/>
    <mergeCell ref="ER1:EY1"/>
    <mergeCell ref="EZ1:FG1"/>
  </mergeCells>
  <phoneticPr fontId="0" type="noConversion"/>
  <printOptions horizontalCentered="1"/>
  <pageMargins left="0.7" right="0.7" top="1.85" bottom="0.75" header="0.6" footer="0.3"/>
  <pageSetup scale="61" orientation="landscape" r:id="rId1"/>
  <headerFooter scaleWithDoc="0" alignWithMargins="0">
    <oddHeader>&amp;R&amp;"-,Bold"&amp;18Cost Opinion - Akron 400 (&amp;A)&amp;"Arial,Regular"&amp;10
&amp;"-,Regular"&amp;11United States District Court Northern District of Ohio
Audio Upgrades Final Design Report
August 2023</oddHeader>
    <oddFooter>&amp;R&amp;"-,Regular"&amp;11Page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autoPageBreaks="0" fitToPage="1"/>
  </sheetPr>
  <dimension ref="A1:M41"/>
  <sheetViews>
    <sheetView showGridLines="0" view="pageLayout" topLeftCell="A2" zoomScaleNormal="100" zoomScaleSheetLayoutView="100" workbookViewId="0">
      <selection activeCell="K7" sqref="K7"/>
    </sheetView>
  </sheetViews>
  <sheetFormatPr defaultColWidth="9.109375" defaultRowHeight="13.8" x14ac:dyDescent="0.25"/>
  <cols>
    <col min="1" max="1" width="5.33203125" style="10" bestFit="1" customWidth="1"/>
    <col min="2" max="2" width="44.6640625" style="11" bestFit="1" customWidth="1"/>
    <col min="3" max="3" width="7.33203125" style="11" customWidth="1"/>
    <col min="4" max="4" width="6.109375" style="11" bestFit="1" customWidth="1"/>
    <col min="5" max="5" width="7.5546875" style="11" bestFit="1" customWidth="1"/>
    <col min="6" max="6" width="5.88671875" style="11" hidden="1" customWidth="1"/>
    <col min="7" max="7" width="10.88671875" style="11" bestFit="1" customWidth="1"/>
    <col min="8" max="8" width="3.88671875" style="12" bestFit="1" customWidth="1"/>
    <col min="9" max="9" width="9.6640625" style="14" bestFit="1" customWidth="1"/>
    <col min="10" max="10" width="1.88671875" style="14" hidden="1" customWidth="1"/>
    <col min="11" max="11" width="10.6640625" style="14" bestFit="1" customWidth="1"/>
    <col min="12" max="12" width="9.109375" style="11"/>
    <col min="13" max="13" width="11.44140625" style="11" bestFit="1" customWidth="1"/>
    <col min="14" max="16384" width="9.109375" style="11"/>
  </cols>
  <sheetData>
    <row r="1" spans="1:13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3" ht="41.4" x14ac:dyDescent="0.25">
      <c r="A2" s="141" t="s">
        <v>0</v>
      </c>
      <c r="B2" s="141" t="s">
        <v>1</v>
      </c>
      <c r="C2" s="141" t="s">
        <v>27</v>
      </c>
      <c r="D2" s="141" t="s">
        <v>28</v>
      </c>
      <c r="E2" s="141" t="s">
        <v>29</v>
      </c>
      <c r="F2" s="141"/>
      <c r="G2" s="141" t="s">
        <v>53</v>
      </c>
      <c r="H2" s="141" t="s">
        <v>2</v>
      </c>
      <c r="I2" s="142" t="s">
        <v>3</v>
      </c>
      <c r="J2" s="143"/>
      <c r="K2" s="142" t="s">
        <v>4</v>
      </c>
    </row>
    <row r="3" spans="1:13" x14ac:dyDescent="0.25">
      <c r="A3" s="5">
        <v>3000</v>
      </c>
      <c r="B3" s="6" t="s">
        <v>6</v>
      </c>
      <c r="C3" s="121"/>
      <c r="D3" s="121"/>
      <c r="E3" s="121"/>
      <c r="F3" s="121"/>
      <c r="G3" s="121"/>
      <c r="H3" s="122"/>
      <c r="I3" s="123"/>
      <c r="J3" s="123"/>
      <c r="K3" s="123"/>
    </row>
    <row r="4" spans="1:13" ht="12.75" customHeight="1" x14ac:dyDescent="0.25">
      <c r="A4" s="148" t="s">
        <v>48</v>
      </c>
      <c r="B4" s="148"/>
      <c r="C4" s="121"/>
      <c r="D4" s="121"/>
      <c r="E4" s="121"/>
      <c r="F4" s="121"/>
      <c r="G4" s="121"/>
      <c r="H4" s="121"/>
      <c r="I4" s="123"/>
      <c r="J4" s="123"/>
      <c r="K4" s="123"/>
    </row>
    <row r="5" spans="1:13" s="118" customFormat="1" ht="13.95" customHeight="1" x14ac:dyDescent="0.25">
      <c r="A5" s="91">
        <v>3000</v>
      </c>
      <c r="B5" s="118" t="s">
        <v>90</v>
      </c>
      <c r="C5" s="118" t="s">
        <v>91</v>
      </c>
      <c r="E5" s="118" t="s">
        <v>92</v>
      </c>
      <c r="H5" s="92">
        <v>1</v>
      </c>
      <c r="I5" s="87"/>
      <c r="J5" s="93"/>
      <c r="K5" s="93">
        <f>H5*I5</f>
        <v>0</v>
      </c>
    </row>
    <row r="6" spans="1:13" s="144" customFormat="1" ht="13.95" customHeight="1" x14ac:dyDescent="0.25">
      <c r="A6" s="91">
        <v>3001</v>
      </c>
      <c r="B6" s="144" t="s">
        <v>124</v>
      </c>
      <c r="C6" s="144" t="s">
        <v>125</v>
      </c>
      <c r="E6" s="144">
        <v>9300</v>
      </c>
      <c r="H6" s="92">
        <v>0</v>
      </c>
      <c r="I6" s="87">
        <v>0</v>
      </c>
      <c r="J6" s="93"/>
      <c r="K6" s="93">
        <f>H6*I6</f>
        <v>0</v>
      </c>
    </row>
    <row r="7" spans="1:13" x14ac:dyDescent="0.25">
      <c r="A7" s="10">
        <v>3002</v>
      </c>
      <c r="B7" s="11" t="s">
        <v>60</v>
      </c>
      <c r="H7" s="12">
        <v>0</v>
      </c>
      <c r="I7" s="35">
        <v>0</v>
      </c>
      <c r="K7" s="14">
        <f>+I7*H7</f>
        <v>0</v>
      </c>
    </row>
    <row r="8" spans="1:13" x14ac:dyDescent="0.25">
      <c r="B8" s="11" t="s">
        <v>93</v>
      </c>
      <c r="D8" s="121"/>
      <c r="E8" s="121"/>
      <c r="F8" s="121"/>
      <c r="G8" s="121"/>
      <c r="H8" s="121"/>
      <c r="I8" s="123"/>
      <c r="K8" s="14">
        <f>SUM(J5:K7)</f>
        <v>0</v>
      </c>
    </row>
    <row r="9" spans="1:13" ht="27.6" x14ac:dyDescent="0.25">
      <c r="A9" s="10">
        <v>3600</v>
      </c>
      <c r="B9" s="11" t="s">
        <v>25</v>
      </c>
      <c r="D9" s="121"/>
      <c r="E9" s="121"/>
      <c r="F9" s="121"/>
      <c r="G9" s="121"/>
      <c r="H9" s="121"/>
      <c r="I9" s="123"/>
    </row>
    <row r="10" spans="1:13" x14ac:dyDescent="0.25">
      <c r="A10" s="10">
        <v>6000</v>
      </c>
      <c r="B10" s="11" t="s">
        <v>11</v>
      </c>
      <c r="D10" s="121"/>
      <c r="E10" s="121"/>
      <c r="F10" s="121"/>
      <c r="G10" s="121"/>
      <c r="H10" s="18"/>
      <c r="I10" s="19"/>
      <c r="K10" s="14">
        <f>+I10*H10</f>
        <v>0</v>
      </c>
    </row>
    <row r="11" spans="1:13" x14ac:dyDescent="0.25">
      <c r="A11" s="10">
        <f>A10+1</f>
        <v>6001</v>
      </c>
      <c r="B11" s="11" t="s">
        <v>12</v>
      </c>
      <c r="D11" s="121"/>
      <c r="E11" s="121"/>
      <c r="F11" s="121"/>
      <c r="G11" s="121"/>
      <c r="H11" s="18"/>
      <c r="I11" s="19"/>
      <c r="K11" s="93">
        <f t="shared" ref="K11:K14" si="0">+I11*H11</f>
        <v>0</v>
      </c>
    </row>
    <row r="12" spans="1:13" ht="17.25" customHeight="1" x14ac:dyDescent="0.25">
      <c r="A12" s="10">
        <f>A11+1</f>
        <v>6002</v>
      </c>
      <c r="B12" s="11" t="s">
        <v>26</v>
      </c>
      <c r="D12" s="121"/>
      <c r="E12" s="121"/>
      <c r="F12" s="121"/>
      <c r="G12" s="121"/>
      <c r="H12" s="18"/>
      <c r="I12" s="19"/>
      <c r="K12" s="93">
        <f t="shared" si="0"/>
        <v>0</v>
      </c>
    </row>
    <row r="13" spans="1:13" x14ac:dyDescent="0.25">
      <c r="A13" s="10">
        <f>A12+1</f>
        <v>6003</v>
      </c>
      <c r="B13" s="11" t="s">
        <v>24</v>
      </c>
      <c r="D13" s="121"/>
      <c r="E13" s="121"/>
      <c r="F13" s="121"/>
      <c r="G13" s="121"/>
      <c r="H13" s="18"/>
      <c r="I13" s="19"/>
      <c r="K13" s="93">
        <f t="shared" si="0"/>
        <v>0</v>
      </c>
    </row>
    <row r="14" spans="1:13" x14ac:dyDescent="0.25">
      <c r="A14" s="10">
        <f>A13+1</f>
        <v>6004</v>
      </c>
      <c r="B14" s="11" t="s">
        <v>13</v>
      </c>
      <c r="D14" s="121"/>
      <c r="E14" s="121"/>
      <c r="F14" s="121"/>
      <c r="G14" s="121"/>
      <c r="H14" s="18"/>
      <c r="I14" s="19"/>
      <c r="K14" s="93">
        <f t="shared" si="0"/>
        <v>0</v>
      </c>
      <c r="M14" s="36"/>
    </row>
    <row r="15" spans="1:13" x14ac:dyDescent="0.25">
      <c r="B15" s="10" t="str">
        <f>CONCATENATE("TOTAL (",A4," only)")</f>
        <v>TOTAL (Courtroom Control System(s) only)</v>
      </c>
      <c r="C15" s="10"/>
      <c r="D15" s="121"/>
      <c r="E15" s="121"/>
      <c r="F15" s="121"/>
      <c r="G15" s="121"/>
      <c r="H15" s="124"/>
      <c r="I15" s="123"/>
      <c r="K15" s="14">
        <f>SUM(K8:K14)</f>
        <v>0</v>
      </c>
    </row>
    <row r="16" spans="1:13" x14ac:dyDescent="0.25">
      <c r="A16" s="124"/>
      <c r="B16" s="121"/>
      <c r="C16" s="121"/>
      <c r="D16" s="121"/>
      <c r="E16" s="121"/>
      <c r="F16" s="121"/>
      <c r="G16" s="121"/>
      <c r="H16" s="121"/>
      <c r="I16" s="123"/>
      <c r="J16" s="9"/>
      <c r="K16" s="123"/>
    </row>
    <row r="17" spans="1:11" x14ac:dyDescent="0.25">
      <c r="A17" s="124"/>
      <c r="B17" s="121"/>
      <c r="C17" s="121"/>
      <c r="D17" s="121"/>
      <c r="E17" s="121"/>
      <c r="F17" s="121"/>
      <c r="G17" s="121"/>
      <c r="H17" s="121"/>
      <c r="I17" s="123"/>
      <c r="J17" s="123"/>
      <c r="K17" s="123"/>
    </row>
    <row r="18" spans="1:11" ht="12.75" customHeight="1" x14ac:dyDescent="0.25">
      <c r="A18" s="148" t="s">
        <v>7</v>
      </c>
      <c r="B18" s="148"/>
      <c r="C18" s="5"/>
      <c r="D18" s="121"/>
      <c r="E18" s="121"/>
      <c r="F18" s="121"/>
      <c r="G18" s="121"/>
      <c r="H18" s="121"/>
      <c r="I18" s="123"/>
      <c r="K18" s="25">
        <f>K15</f>
        <v>0</v>
      </c>
    </row>
    <row r="19" spans="1:11" x14ac:dyDescent="0.25">
      <c r="A19" s="124"/>
      <c r="B19" s="121"/>
      <c r="C19" s="121"/>
      <c r="D19" s="121"/>
      <c r="E19" s="121"/>
      <c r="F19" s="121"/>
      <c r="G19" s="121"/>
      <c r="H19" s="121"/>
      <c r="I19" s="123"/>
      <c r="J19" s="9"/>
      <c r="K19" s="123"/>
    </row>
    <row r="20" spans="1:11" ht="12.75" customHeight="1" x14ac:dyDescent="0.3">
      <c r="A20" s="26">
        <v>7000</v>
      </c>
      <c r="B20" s="27" t="s">
        <v>14</v>
      </c>
      <c r="C20" s="27"/>
      <c r="D20" s="121"/>
      <c r="E20" s="121"/>
      <c r="F20" s="121"/>
      <c r="G20" s="121"/>
      <c r="H20" s="121"/>
      <c r="I20" s="123"/>
      <c r="J20" s="9"/>
      <c r="K20" s="123"/>
    </row>
    <row r="21" spans="1:11" ht="12.75" customHeight="1" x14ac:dyDescent="0.3">
      <c r="A21" s="26">
        <v>7001</v>
      </c>
      <c r="B21" s="28" t="s">
        <v>15</v>
      </c>
      <c r="C21" s="28"/>
      <c r="D21" s="121"/>
      <c r="E21" s="121"/>
      <c r="F21" s="121"/>
      <c r="G21" s="121"/>
      <c r="H21" s="121"/>
      <c r="I21" s="123"/>
      <c r="J21" s="9"/>
      <c r="K21" s="29" t="s">
        <v>16</v>
      </c>
    </row>
    <row r="22" spans="1:11" ht="12.75" customHeight="1" x14ac:dyDescent="0.3">
      <c r="A22" s="26">
        <v>7002</v>
      </c>
      <c r="B22" s="28" t="s">
        <v>17</v>
      </c>
      <c r="C22" s="28"/>
      <c r="D22" s="121"/>
      <c r="E22" s="121"/>
      <c r="F22" s="121"/>
      <c r="G22" s="121"/>
      <c r="H22" s="121"/>
      <c r="I22" s="123"/>
      <c r="J22" s="9"/>
      <c r="K22" s="30" t="s">
        <v>54</v>
      </c>
    </row>
    <row r="23" spans="1:11" ht="12.75" customHeight="1" x14ac:dyDescent="0.3">
      <c r="A23" s="26">
        <v>7003</v>
      </c>
      <c r="B23" s="28" t="s">
        <v>18</v>
      </c>
      <c r="C23" s="28"/>
      <c r="D23" s="121"/>
      <c r="E23" s="121"/>
      <c r="F23" s="121"/>
      <c r="G23" s="121"/>
      <c r="H23" s="121"/>
      <c r="I23" s="123"/>
      <c r="J23" s="9"/>
      <c r="K23" s="30" t="s">
        <v>54</v>
      </c>
    </row>
    <row r="24" spans="1:11" x14ac:dyDescent="0.3">
      <c r="A24" s="26">
        <v>7004</v>
      </c>
      <c r="B24" s="28" t="s">
        <v>19</v>
      </c>
      <c r="C24" s="28"/>
      <c r="D24" s="121"/>
      <c r="E24" s="121"/>
      <c r="F24" s="121"/>
      <c r="G24" s="121"/>
      <c r="H24" s="121"/>
      <c r="I24" s="123"/>
      <c r="J24" s="9"/>
      <c r="K24" s="30" t="s">
        <v>54</v>
      </c>
    </row>
    <row r="25" spans="1:11" x14ac:dyDescent="0.3">
      <c r="A25" s="26">
        <v>7005</v>
      </c>
      <c r="B25" s="28" t="s">
        <v>20</v>
      </c>
      <c r="C25" s="28"/>
      <c r="D25" s="121"/>
      <c r="E25" s="121"/>
      <c r="F25" s="121"/>
      <c r="G25" s="121"/>
      <c r="H25" s="121"/>
      <c r="I25" s="123"/>
      <c r="J25" s="9"/>
      <c r="K25" s="30" t="s">
        <v>54</v>
      </c>
    </row>
    <row r="26" spans="1:11" x14ac:dyDescent="0.3">
      <c r="A26" s="26"/>
      <c r="B26" s="31" t="s">
        <v>21</v>
      </c>
      <c r="C26" s="31"/>
      <c r="D26" s="121"/>
      <c r="E26" s="121"/>
      <c r="F26" s="121"/>
      <c r="G26" s="121"/>
      <c r="H26" s="121"/>
      <c r="I26" s="123"/>
      <c r="J26" s="9"/>
      <c r="K26" s="29" t="s">
        <v>54</v>
      </c>
    </row>
    <row r="27" spans="1:11" x14ac:dyDescent="0.25">
      <c r="A27" s="124"/>
      <c r="B27" s="121"/>
      <c r="C27" s="121"/>
      <c r="D27" s="121"/>
      <c r="E27" s="121"/>
      <c r="F27" s="121"/>
      <c r="G27" s="121"/>
      <c r="H27" s="121"/>
      <c r="I27" s="123"/>
      <c r="J27" s="9"/>
      <c r="K27" s="123"/>
    </row>
    <row r="28" spans="1:11" x14ac:dyDescent="0.25">
      <c r="A28" s="10">
        <v>8000</v>
      </c>
      <c r="B28" s="6" t="s">
        <v>9</v>
      </c>
      <c r="C28" s="6"/>
      <c r="D28" s="121"/>
      <c r="E28" s="121"/>
      <c r="F28" s="121"/>
      <c r="G28" s="121"/>
      <c r="H28" s="121"/>
      <c r="I28" s="123"/>
      <c r="K28" s="25"/>
    </row>
    <row r="29" spans="1:11" x14ac:dyDescent="0.25">
      <c r="A29" s="124"/>
      <c r="B29" s="121"/>
      <c r="C29" s="121"/>
      <c r="D29" s="121"/>
      <c r="E29" s="121"/>
      <c r="F29" s="121"/>
      <c r="G29" s="121"/>
      <c r="H29" s="121"/>
      <c r="I29" s="123"/>
      <c r="J29" s="9"/>
      <c r="K29" s="123"/>
    </row>
    <row r="30" spans="1:11" x14ac:dyDescent="0.25">
      <c r="B30" s="150"/>
      <c r="C30" s="150"/>
      <c r="D30" s="150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</sheetData>
  <mergeCells count="15">
    <mergeCell ref="B31:D31"/>
    <mergeCell ref="A1:K1"/>
    <mergeCell ref="A4:B4"/>
    <mergeCell ref="A18:B18"/>
    <mergeCell ref="B30:D30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37:D37"/>
  </mergeCells>
  <printOptions horizontalCentered="1"/>
  <pageMargins left="0.7" right="0.7" top="1.85" bottom="0.75" header="0.6" footer="0.3"/>
  <pageSetup scale="77" orientation="landscape" r:id="rId1"/>
  <headerFooter scaleWithDoc="0" alignWithMargins="0">
    <oddHeader>&amp;R&amp;"-,Bold"&amp;18Cost Opinion - Akron 400 (&amp;A)&amp;"Arial,Regular"&amp;10
&amp;"-,Regular"&amp;11United States District Court Northern District of Ohio
Audio Upgrades Final Design Report
August 2023</oddHeader>
    <oddFooter>&amp;R&amp;"-,Regular"&amp;11Page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M42"/>
  <sheetViews>
    <sheetView showGridLines="0" view="pageBreakPreview" topLeftCell="A2" zoomScaleNormal="100" zoomScaleSheetLayoutView="100" workbookViewId="0">
      <selection activeCell="B12" sqref="B12:G12"/>
    </sheetView>
  </sheetViews>
  <sheetFormatPr defaultColWidth="9.109375" defaultRowHeight="13.8" x14ac:dyDescent="0.25"/>
  <cols>
    <col min="1" max="1" width="5.33203125" style="91" bestFit="1" customWidth="1"/>
    <col min="2" max="2" width="44.6640625" style="105" bestFit="1" customWidth="1"/>
    <col min="3" max="3" width="13" style="105" bestFit="1" customWidth="1"/>
    <col min="4" max="4" width="6.109375" style="105" bestFit="1" customWidth="1"/>
    <col min="5" max="5" width="12.44140625" style="105" bestFit="1" customWidth="1"/>
    <col min="6" max="6" width="5.88671875" style="105" hidden="1" customWidth="1"/>
    <col min="7" max="7" width="11.109375" style="105" bestFit="1" customWidth="1"/>
    <col min="8" max="8" width="3.88671875" style="92" bestFit="1" customWidth="1"/>
    <col min="9" max="9" width="9.6640625" style="93" bestFit="1" customWidth="1"/>
    <col min="10" max="10" width="1.88671875" style="93" hidden="1" customWidth="1"/>
    <col min="11" max="11" width="9.88671875" style="93" bestFit="1" customWidth="1"/>
    <col min="12" max="12" width="9.109375" style="105"/>
    <col min="13" max="13" width="11.44140625" style="105" bestFit="1" customWidth="1"/>
    <col min="14" max="16384" width="9.109375" style="105"/>
  </cols>
  <sheetData>
    <row r="1" spans="1:13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3" ht="41.4" x14ac:dyDescent="0.25">
      <c r="A2" s="141" t="s">
        <v>0</v>
      </c>
      <c r="B2" s="141" t="s">
        <v>1</v>
      </c>
      <c r="C2" s="141" t="s">
        <v>27</v>
      </c>
      <c r="D2" s="141" t="s">
        <v>28</v>
      </c>
      <c r="E2" s="141" t="s">
        <v>29</v>
      </c>
      <c r="F2" s="141"/>
      <c r="G2" s="141" t="s">
        <v>53</v>
      </c>
      <c r="H2" s="141" t="s">
        <v>2</v>
      </c>
      <c r="I2" s="142" t="s">
        <v>3</v>
      </c>
      <c r="J2" s="143"/>
      <c r="K2" s="142" t="s">
        <v>4</v>
      </c>
    </row>
    <row r="3" spans="1:13" x14ac:dyDescent="0.25">
      <c r="A3" s="104">
        <v>5000</v>
      </c>
      <c r="B3" s="89" t="s">
        <v>6</v>
      </c>
      <c r="C3" s="121"/>
      <c r="D3" s="121"/>
      <c r="E3" s="121"/>
      <c r="F3" s="121"/>
      <c r="G3" s="121"/>
      <c r="H3" s="122"/>
      <c r="I3" s="123"/>
      <c r="J3" s="123"/>
      <c r="K3" s="123"/>
    </row>
    <row r="4" spans="1:13" ht="12.75" customHeight="1" x14ac:dyDescent="0.25">
      <c r="A4" s="148" t="s">
        <v>75</v>
      </c>
      <c r="B4" s="148"/>
      <c r="C4" s="121"/>
      <c r="D4" s="121"/>
      <c r="E4" s="121"/>
      <c r="F4" s="121"/>
      <c r="G4" s="121"/>
      <c r="H4" s="121"/>
      <c r="I4" s="123"/>
      <c r="J4" s="123"/>
      <c r="K4" s="123"/>
    </row>
    <row r="5" spans="1:13" x14ac:dyDescent="0.25">
      <c r="A5" s="112">
        <v>5001</v>
      </c>
      <c r="B5" s="111" t="s">
        <v>80</v>
      </c>
      <c r="C5" s="111" t="s">
        <v>76</v>
      </c>
      <c r="D5" s="111" t="s">
        <v>77</v>
      </c>
      <c r="E5" s="115" t="s">
        <v>96</v>
      </c>
      <c r="F5" s="108"/>
      <c r="G5" s="108"/>
      <c r="H5" s="113">
        <v>1</v>
      </c>
      <c r="I5" s="117"/>
      <c r="J5" s="88"/>
      <c r="K5" s="95">
        <f>+I5*H5</f>
        <v>0</v>
      </c>
    </row>
    <row r="6" spans="1:13" s="107" customFormat="1" x14ac:dyDescent="0.25">
      <c r="A6" s="112">
        <v>5002</v>
      </c>
      <c r="B6" s="111" t="s">
        <v>81</v>
      </c>
      <c r="C6" s="111" t="s">
        <v>76</v>
      </c>
      <c r="D6" s="111"/>
      <c r="E6" s="111" t="s">
        <v>82</v>
      </c>
      <c r="F6" s="109"/>
      <c r="G6" s="109"/>
      <c r="H6" s="110">
        <v>1</v>
      </c>
      <c r="I6" s="116"/>
      <c r="J6" s="88"/>
      <c r="K6" s="114">
        <f t="shared" ref="K6:K8" si="0">+I6*H6</f>
        <v>0</v>
      </c>
    </row>
    <row r="7" spans="1:13" s="107" customFormat="1" x14ac:dyDescent="0.25">
      <c r="A7" s="112">
        <v>5003</v>
      </c>
      <c r="B7" s="111" t="s">
        <v>83</v>
      </c>
      <c r="C7" s="111" t="s">
        <v>76</v>
      </c>
      <c r="D7" s="111"/>
      <c r="E7" s="111" t="s">
        <v>84</v>
      </c>
      <c r="F7" s="109"/>
      <c r="G7" s="109"/>
      <c r="H7" s="110">
        <v>1</v>
      </c>
      <c r="I7" s="116"/>
      <c r="J7" s="88"/>
      <c r="K7" s="114">
        <f t="shared" si="0"/>
        <v>0</v>
      </c>
    </row>
    <row r="8" spans="1:13" s="107" customFormat="1" x14ac:dyDescent="0.25">
      <c r="A8" s="112">
        <v>5004</v>
      </c>
      <c r="B8" s="111" t="s">
        <v>78</v>
      </c>
      <c r="C8" s="111" t="s">
        <v>76</v>
      </c>
      <c r="D8" s="111"/>
      <c r="E8" s="115" t="s">
        <v>85</v>
      </c>
      <c r="F8" s="115"/>
      <c r="G8" s="115"/>
      <c r="H8" s="113">
        <v>1</v>
      </c>
      <c r="I8" s="117"/>
      <c r="J8" s="88"/>
      <c r="K8" s="114">
        <f t="shared" si="0"/>
        <v>0</v>
      </c>
    </row>
    <row r="9" spans="1:13" x14ac:dyDescent="0.25">
      <c r="A9" s="88"/>
      <c r="B9" s="105" t="s">
        <v>5</v>
      </c>
      <c r="C9" s="106"/>
      <c r="D9" s="121"/>
      <c r="E9" s="121"/>
      <c r="F9" s="121"/>
      <c r="G9" s="121"/>
      <c r="H9" s="121"/>
      <c r="I9" s="123"/>
      <c r="J9" s="88"/>
      <c r="K9" s="93">
        <f>SUM(K5:K8)</f>
        <v>0</v>
      </c>
    </row>
    <row r="10" spans="1:13" ht="27.6" x14ac:dyDescent="0.25">
      <c r="A10" s="91">
        <v>5600</v>
      </c>
      <c r="B10" s="105" t="s">
        <v>25</v>
      </c>
      <c r="C10" s="106"/>
      <c r="D10" s="121"/>
      <c r="E10" s="121"/>
      <c r="F10" s="121"/>
      <c r="G10" s="121"/>
      <c r="H10" s="121"/>
      <c r="I10" s="123"/>
      <c r="J10" s="88"/>
    </row>
    <row r="11" spans="1:13" ht="17.25" customHeight="1" x14ac:dyDescent="0.25">
      <c r="A11" s="91">
        <v>6000</v>
      </c>
      <c r="B11" s="105" t="s">
        <v>11</v>
      </c>
      <c r="C11" s="106"/>
      <c r="D11" s="121"/>
      <c r="E11" s="121"/>
      <c r="F11" s="121"/>
      <c r="G11" s="121"/>
      <c r="H11" s="94"/>
      <c r="I11" s="95"/>
      <c r="J11" s="88"/>
      <c r="K11" s="93">
        <f>+I11*H11</f>
        <v>0</v>
      </c>
    </row>
    <row r="12" spans="1:13" x14ac:dyDescent="0.25">
      <c r="A12" s="91">
        <v>6001</v>
      </c>
      <c r="B12" s="105" t="s">
        <v>12</v>
      </c>
      <c r="C12" s="106"/>
      <c r="D12" s="121"/>
      <c r="E12" s="121"/>
      <c r="F12" s="121"/>
      <c r="G12" s="121"/>
      <c r="H12" s="94"/>
      <c r="I12" s="95"/>
      <c r="J12" s="88"/>
      <c r="K12" s="93">
        <f t="shared" ref="K12:K15" si="1">+I12*H12</f>
        <v>0</v>
      </c>
    </row>
    <row r="13" spans="1:13" ht="27.6" x14ac:dyDescent="0.25">
      <c r="A13" s="91">
        <v>6002</v>
      </c>
      <c r="B13" s="105" t="s">
        <v>26</v>
      </c>
      <c r="C13" s="106"/>
      <c r="D13" s="121"/>
      <c r="E13" s="121"/>
      <c r="F13" s="121"/>
      <c r="G13" s="121"/>
      <c r="H13" s="94"/>
      <c r="I13" s="95"/>
      <c r="J13" s="88"/>
      <c r="K13" s="93">
        <f t="shared" si="1"/>
        <v>0</v>
      </c>
      <c r="M13" s="103"/>
    </row>
    <row r="14" spans="1:13" x14ac:dyDescent="0.25">
      <c r="A14" s="91">
        <v>6003</v>
      </c>
      <c r="B14" s="105" t="s">
        <v>24</v>
      </c>
      <c r="C14" s="106"/>
      <c r="D14" s="121"/>
      <c r="E14" s="121"/>
      <c r="F14" s="121"/>
      <c r="G14" s="121"/>
      <c r="H14" s="94"/>
      <c r="I14" s="95"/>
      <c r="J14" s="88"/>
      <c r="K14" s="93">
        <f t="shared" si="1"/>
        <v>0</v>
      </c>
    </row>
    <row r="15" spans="1:13" x14ac:dyDescent="0.25">
      <c r="A15" s="91">
        <v>6004</v>
      </c>
      <c r="B15" s="105" t="s">
        <v>13</v>
      </c>
      <c r="C15" s="106"/>
      <c r="D15" s="121"/>
      <c r="E15" s="121"/>
      <c r="F15" s="121"/>
      <c r="G15" s="121"/>
      <c r="H15" s="94"/>
      <c r="I15" s="95"/>
      <c r="J15" s="88"/>
      <c r="K15" s="93">
        <f t="shared" si="1"/>
        <v>0</v>
      </c>
    </row>
    <row r="16" spans="1:13" ht="12.75" customHeight="1" x14ac:dyDescent="0.25">
      <c r="A16" s="88"/>
      <c r="B16" s="91" t="s">
        <v>79</v>
      </c>
      <c r="C16" s="91"/>
      <c r="D16" s="121"/>
      <c r="E16" s="121"/>
      <c r="F16" s="121"/>
      <c r="G16" s="121"/>
      <c r="H16" s="124"/>
      <c r="I16" s="123"/>
      <c r="J16" s="88"/>
      <c r="K16" s="93">
        <f>SUM(K9:K15)</f>
        <v>0</v>
      </c>
    </row>
    <row r="17" spans="1:11" x14ac:dyDescent="0.25">
      <c r="A17" s="124"/>
      <c r="B17" s="121"/>
      <c r="C17" s="121"/>
      <c r="D17" s="121"/>
      <c r="E17" s="121"/>
      <c r="F17" s="121"/>
      <c r="G17" s="121"/>
      <c r="H17" s="121"/>
      <c r="I17" s="123"/>
      <c r="J17" s="90"/>
      <c r="K17" s="123"/>
    </row>
    <row r="18" spans="1:11" x14ac:dyDescent="0.25">
      <c r="A18" s="148" t="s">
        <v>75</v>
      </c>
      <c r="B18" s="148"/>
      <c r="C18" s="104"/>
      <c r="D18" s="121"/>
      <c r="E18" s="121"/>
      <c r="F18" s="121"/>
      <c r="G18" s="121"/>
      <c r="H18" s="121"/>
      <c r="I18" s="123"/>
      <c r="J18" s="90"/>
      <c r="K18" s="123"/>
    </row>
    <row r="19" spans="1:11" ht="12.75" customHeight="1" x14ac:dyDescent="0.25">
      <c r="A19" s="104"/>
      <c r="B19" s="104" t="s">
        <v>79</v>
      </c>
      <c r="C19" s="104"/>
      <c r="D19" s="121"/>
      <c r="E19" s="121"/>
      <c r="F19" s="121"/>
      <c r="G19" s="121"/>
      <c r="H19" s="92">
        <v>1</v>
      </c>
      <c r="I19" s="93">
        <f>K16</f>
        <v>0</v>
      </c>
      <c r="J19" s="88"/>
      <c r="K19" s="93">
        <f>+I19*H19</f>
        <v>0</v>
      </c>
    </row>
    <row r="20" spans="1:11" x14ac:dyDescent="0.25">
      <c r="A20" s="124"/>
      <c r="B20" s="121"/>
      <c r="C20" s="121"/>
      <c r="D20" s="121"/>
      <c r="E20" s="121"/>
      <c r="F20" s="121"/>
      <c r="G20" s="121"/>
      <c r="H20" s="121"/>
      <c r="I20" s="123"/>
      <c r="J20" s="90"/>
      <c r="K20" s="123"/>
    </row>
    <row r="21" spans="1:11" ht="12.75" customHeight="1" x14ac:dyDescent="0.25">
      <c r="A21" s="148" t="s">
        <v>7</v>
      </c>
      <c r="B21" s="148"/>
      <c r="C21" s="104"/>
      <c r="D21" s="121"/>
      <c r="E21" s="121"/>
      <c r="F21" s="121"/>
      <c r="G21" s="121"/>
      <c r="H21" s="121"/>
      <c r="I21" s="123"/>
      <c r="J21" s="88"/>
      <c r="K21" s="96">
        <f>K19</f>
        <v>0</v>
      </c>
    </row>
    <row r="22" spans="1:11" ht="12.75" customHeight="1" x14ac:dyDescent="0.25">
      <c r="A22" s="124"/>
      <c r="B22" s="121"/>
      <c r="C22" s="121"/>
      <c r="D22" s="121"/>
      <c r="E22" s="121"/>
      <c r="F22" s="121"/>
      <c r="G22" s="121"/>
      <c r="H22" s="121"/>
      <c r="I22" s="123"/>
      <c r="J22" s="90"/>
      <c r="K22" s="123"/>
    </row>
    <row r="23" spans="1:11" ht="12.75" customHeight="1" x14ac:dyDescent="0.3">
      <c r="A23" s="97">
        <v>7000</v>
      </c>
      <c r="B23" s="98" t="s">
        <v>14</v>
      </c>
      <c r="C23" s="98"/>
      <c r="D23" s="121"/>
      <c r="E23" s="121"/>
      <c r="F23" s="121"/>
      <c r="G23" s="121"/>
      <c r="H23" s="121"/>
      <c r="I23" s="123"/>
      <c r="J23" s="90"/>
      <c r="K23" s="123"/>
    </row>
    <row r="24" spans="1:11" ht="12.75" customHeight="1" x14ac:dyDescent="0.3">
      <c r="A24" s="97">
        <v>7001</v>
      </c>
      <c r="B24" s="99" t="s">
        <v>15</v>
      </c>
      <c r="C24" s="99"/>
      <c r="D24" s="121"/>
      <c r="E24" s="121"/>
      <c r="F24" s="121"/>
      <c r="G24" s="121"/>
      <c r="H24" s="121"/>
      <c r="I24" s="123"/>
      <c r="J24" s="90"/>
      <c r="K24" s="100" t="s">
        <v>16</v>
      </c>
    </row>
    <row r="25" spans="1:11" x14ac:dyDescent="0.3">
      <c r="A25" s="97">
        <v>7002</v>
      </c>
      <c r="B25" s="99" t="s">
        <v>17</v>
      </c>
      <c r="C25" s="99"/>
      <c r="D25" s="121"/>
      <c r="E25" s="121"/>
      <c r="F25" s="121"/>
      <c r="G25" s="121"/>
      <c r="H25" s="121"/>
      <c r="I25" s="123"/>
      <c r="J25" s="90"/>
      <c r="K25" s="101" t="s">
        <v>54</v>
      </c>
    </row>
    <row r="26" spans="1:11" x14ac:dyDescent="0.3">
      <c r="A26" s="97">
        <v>7003</v>
      </c>
      <c r="B26" s="99" t="s">
        <v>18</v>
      </c>
      <c r="C26" s="99"/>
      <c r="D26" s="121"/>
      <c r="E26" s="121"/>
      <c r="F26" s="121"/>
      <c r="G26" s="121"/>
      <c r="H26" s="121"/>
      <c r="I26" s="123"/>
      <c r="J26" s="90"/>
      <c r="K26" s="101" t="s">
        <v>54</v>
      </c>
    </row>
    <row r="27" spans="1:11" x14ac:dyDescent="0.3">
      <c r="A27" s="97">
        <v>7004</v>
      </c>
      <c r="B27" s="99" t="s">
        <v>19</v>
      </c>
      <c r="C27" s="99"/>
      <c r="D27" s="121"/>
      <c r="E27" s="121"/>
      <c r="F27" s="121"/>
      <c r="G27" s="121"/>
      <c r="H27" s="121"/>
      <c r="I27" s="123"/>
      <c r="J27" s="90"/>
      <c r="K27" s="101" t="s">
        <v>54</v>
      </c>
    </row>
    <row r="28" spans="1:11" x14ac:dyDescent="0.3">
      <c r="A28" s="97">
        <v>7005</v>
      </c>
      <c r="B28" s="99" t="s">
        <v>20</v>
      </c>
      <c r="C28" s="99"/>
      <c r="D28" s="121"/>
      <c r="E28" s="121"/>
      <c r="F28" s="121"/>
      <c r="G28" s="121"/>
      <c r="H28" s="121"/>
      <c r="I28" s="123"/>
      <c r="J28" s="90"/>
      <c r="K28" s="101" t="s">
        <v>54</v>
      </c>
    </row>
    <row r="29" spans="1:11" x14ac:dyDescent="0.3">
      <c r="A29" s="97"/>
      <c r="B29" s="102" t="s">
        <v>21</v>
      </c>
      <c r="C29" s="102"/>
      <c r="D29" s="121"/>
      <c r="E29" s="121"/>
      <c r="F29" s="121"/>
      <c r="G29" s="121"/>
      <c r="H29" s="121"/>
      <c r="I29" s="123"/>
      <c r="J29" s="90"/>
      <c r="K29" s="100" t="s">
        <v>54</v>
      </c>
    </row>
    <row r="30" spans="1:11" x14ac:dyDescent="0.25">
      <c r="A30" s="124"/>
      <c r="B30" s="121"/>
      <c r="C30" s="121"/>
      <c r="D30" s="121"/>
      <c r="E30" s="121"/>
      <c r="F30" s="121"/>
      <c r="G30" s="121"/>
      <c r="H30" s="121"/>
      <c r="I30" s="123"/>
      <c r="J30" s="123"/>
      <c r="K30" s="123"/>
    </row>
    <row r="31" spans="1:11" x14ac:dyDescent="0.25">
      <c r="A31" s="91">
        <v>8000</v>
      </c>
      <c r="B31" s="89" t="s">
        <v>9</v>
      </c>
      <c r="C31" s="89"/>
      <c r="D31" s="121"/>
      <c r="E31" s="121"/>
      <c r="F31" s="121"/>
      <c r="G31" s="121"/>
      <c r="H31" s="121"/>
      <c r="I31" s="123"/>
      <c r="J31" s="88"/>
      <c r="K31" s="96"/>
    </row>
    <row r="32" spans="1:11" x14ac:dyDescent="0.25">
      <c r="A32" s="124"/>
      <c r="B32" s="121"/>
      <c r="C32" s="121"/>
      <c r="D32" s="121"/>
      <c r="E32" s="121"/>
      <c r="F32" s="121"/>
      <c r="G32" s="121"/>
      <c r="H32" s="121"/>
      <c r="I32" s="123"/>
      <c r="J32" s="123"/>
      <c r="K32" s="123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  <row r="42" spans="2:4" x14ac:dyDescent="0.25">
      <c r="B42" s="150"/>
      <c r="C42" s="150"/>
      <c r="D42" s="150"/>
    </row>
  </sheetData>
  <mergeCells count="14">
    <mergeCell ref="B42:D42"/>
    <mergeCell ref="A18:B18"/>
    <mergeCell ref="A21:B21"/>
    <mergeCell ref="B33:D33"/>
    <mergeCell ref="B34:D34"/>
    <mergeCell ref="B35:D35"/>
    <mergeCell ref="B36:D36"/>
    <mergeCell ref="B37:D37"/>
    <mergeCell ref="B38:D38"/>
    <mergeCell ref="A1:K1"/>
    <mergeCell ref="A4:B4"/>
    <mergeCell ref="B39:D39"/>
    <mergeCell ref="B40:D40"/>
    <mergeCell ref="B41:D41"/>
  </mergeCells>
  <printOptions horizontalCentered="1"/>
  <pageMargins left="0.7" right="0.7" top="1.85" bottom="0.75" header="0.6" footer="0.3"/>
  <pageSetup scale="97" orientation="landscape" r:id="rId1"/>
  <headerFooter scaleWithDoc="0" alignWithMargins="0">
    <oddHeader>&amp;R&amp;"-,Bold"&amp;18Cost Opinion - Akron 400 (&amp;A)&amp;"Arial,Regular"&amp;10
&amp;"-,Regular"&amp;11United States District Court Northern District of Ohio
Audio Upgrades Final Design Report
August 2023</oddHeader>
    <oddFooter>&amp;R&amp;"-,Regular"&amp;11Page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4DCE-309D-4272-80B3-732FE53725A7}">
  <sheetPr>
    <pageSetUpPr autoPageBreaks="0" fitToPage="1"/>
  </sheetPr>
  <dimension ref="A1:M39"/>
  <sheetViews>
    <sheetView showGridLines="0" view="pageBreakPreview" topLeftCell="A2" zoomScaleNormal="100" zoomScaleSheetLayoutView="100" workbookViewId="0">
      <selection activeCell="B12" sqref="B12:G12"/>
    </sheetView>
  </sheetViews>
  <sheetFormatPr defaultColWidth="9.109375" defaultRowHeight="13.8" x14ac:dyDescent="0.25"/>
  <cols>
    <col min="1" max="1" width="5.33203125" style="91" bestFit="1" customWidth="1"/>
    <col min="2" max="2" width="44.6640625" style="127" bestFit="1" customWidth="1"/>
    <col min="3" max="3" width="13" style="127" bestFit="1" customWidth="1"/>
    <col min="4" max="4" width="6.109375" style="127" bestFit="1" customWidth="1"/>
    <col min="5" max="5" width="12.44140625" style="127" bestFit="1" customWidth="1"/>
    <col min="6" max="6" width="5.88671875" style="127" hidden="1" customWidth="1"/>
    <col min="7" max="7" width="11.109375" style="127" bestFit="1" customWidth="1"/>
    <col min="8" max="8" width="3.88671875" style="92" bestFit="1" customWidth="1"/>
    <col min="9" max="9" width="9.6640625" style="93" bestFit="1" customWidth="1"/>
    <col min="10" max="10" width="1.88671875" style="93" hidden="1" customWidth="1"/>
    <col min="11" max="11" width="9.88671875" style="93" bestFit="1" customWidth="1"/>
    <col min="12" max="12" width="9.109375" style="127"/>
    <col min="13" max="13" width="11.44140625" style="127" bestFit="1" customWidth="1"/>
    <col min="14" max="16384" width="9.109375" style="127"/>
  </cols>
  <sheetData>
    <row r="1" spans="1:13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3" ht="41.4" x14ac:dyDescent="0.25">
      <c r="A2" s="141" t="s">
        <v>0</v>
      </c>
      <c r="B2" s="141" t="s">
        <v>1</v>
      </c>
      <c r="C2" s="141" t="s">
        <v>27</v>
      </c>
      <c r="D2" s="141" t="s">
        <v>28</v>
      </c>
      <c r="E2" s="141" t="s">
        <v>29</v>
      </c>
      <c r="F2" s="141"/>
      <c r="G2" s="141" t="s">
        <v>53</v>
      </c>
      <c r="H2" s="141" t="s">
        <v>2</v>
      </c>
      <c r="I2" s="142" t="s">
        <v>3</v>
      </c>
      <c r="J2" s="143"/>
      <c r="K2" s="142" t="s">
        <v>4</v>
      </c>
    </row>
    <row r="3" spans="1:13" x14ac:dyDescent="0.25">
      <c r="A3" s="126">
        <v>5000</v>
      </c>
      <c r="B3" s="89" t="s">
        <v>6</v>
      </c>
      <c r="C3" s="121"/>
      <c r="D3" s="121"/>
      <c r="E3" s="121"/>
      <c r="F3" s="121"/>
      <c r="G3" s="121"/>
      <c r="H3" s="122"/>
      <c r="I3" s="123"/>
      <c r="J3" s="123"/>
      <c r="K3" s="123"/>
    </row>
    <row r="4" spans="1:13" ht="12.75" customHeight="1" x14ac:dyDescent="0.25">
      <c r="A4" s="148" t="s">
        <v>118</v>
      </c>
      <c r="B4" s="148"/>
      <c r="C4" s="121"/>
      <c r="D4" s="121"/>
      <c r="E4" s="121"/>
      <c r="F4" s="121"/>
      <c r="G4" s="121"/>
      <c r="H4" s="121"/>
      <c r="I4" s="123"/>
      <c r="J4" s="123"/>
      <c r="K4" s="123"/>
    </row>
    <row r="5" spans="1:13" x14ac:dyDescent="0.25">
      <c r="A5" s="112">
        <v>5001</v>
      </c>
      <c r="B5" s="115" t="s">
        <v>119</v>
      </c>
      <c r="C5" s="115" t="s">
        <v>120</v>
      </c>
      <c r="D5" s="115"/>
      <c r="E5" s="115" t="s">
        <v>121</v>
      </c>
      <c r="F5" s="108"/>
      <c r="G5" s="108"/>
      <c r="H5" s="113">
        <v>0</v>
      </c>
      <c r="I5" s="117"/>
      <c r="J5" s="88"/>
      <c r="K5" s="114">
        <f>+I5*H5</f>
        <v>0</v>
      </c>
    </row>
    <row r="6" spans="1:13" x14ac:dyDescent="0.25">
      <c r="A6" s="88"/>
      <c r="B6" s="127" t="s">
        <v>5</v>
      </c>
      <c r="C6" s="106"/>
      <c r="D6" s="121"/>
      <c r="E6" s="121"/>
      <c r="F6" s="121"/>
      <c r="G6" s="121"/>
      <c r="H6" s="121"/>
      <c r="I6" s="123"/>
      <c r="J6" s="88"/>
      <c r="K6" s="93">
        <f>SUM(K5:K5)</f>
        <v>0</v>
      </c>
    </row>
    <row r="7" spans="1:13" ht="27.6" x14ac:dyDescent="0.25">
      <c r="A7" s="91">
        <v>5600</v>
      </c>
      <c r="B7" s="127" t="s">
        <v>25</v>
      </c>
      <c r="C7" s="106"/>
      <c r="D7" s="121"/>
      <c r="E7" s="121"/>
      <c r="F7" s="121"/>
      <c r="G7" s="121"/>
      <c r="H7" s="121"/>
      <c r="I7" s="123"/>
      <c r="J7" s="88"/>
    </row>
    <row r="8" spans="1:13" ht="17.25" customHeight="1" x14ac:dyDescent="0.25">
      <c r="A8" s="91">
        <v>6000</v>
      </c>
      <c r="B8" s="127" t="s">
        <v>11</v>
      </c>
      <c r="C8" s="106"/>
      <c r="D8" s="121"/>
      <c r="E8" s="121"/>
      <c r="F8" s="121"/>
      <c r="G8" s="121"/>
      <c r="H8" s="94"/>
      <c r="I8" s="114"/>
      <c r="J8" s="88"/>
      <c r="K8" s="93">
        <f>+I8*H8</f>
        <v>0</v>
      </c>
    </row>
    <row r="9" spans="1:13" x14ac:dyDescent="0.25">
      <c r="A9" s="91">
        <v>6001</v>
      </c>
      <c r="B9" s="127" t="s">
        <v>12</v>
      </c>
      <c r="C9" s="106"/>
      <c r="D9" s="121"/>
      <c r="E9" s="121"/>
      <c r="F9" s="121"/>
      <c r="G9" s="121"/>
      <c r="H9" s="94"/>
      <c r="I9" s="114"/>
      <c r="J9" s="88"/>
      <c r="K9" s="93">
        <f t="shared" ref="K9:K12" si="0">+I9*H9</f>
        <v>0</v>
      </c>
    </row>
    <row r="10" spans="1:13" ht="27.6" x14ac:dyDescent="0.25">
      <c r="A10" s="91">
        <v>6002</v>
      </c>
      <c r="B10" s="127" t="s">
        <v>26</v>
      </c>
      <c r="C10" s="106"/>
      <c r="D10" s="121"/>
      <c r="E10" s="121"/>
      <c r="F10" s="121"/>
      <c r="G10" s="121"/>
      <c r="H10" s="94"/>
      <c r="I10" s="114"/>
      <c r="J10" s="88"/>
      <c r="K10" s="93">
        <f t="shared" si="0"/>
        <v>0</v>
      </c>
      <c r="M10" s="103"/>
    </row>
    <row r="11" spans="1:13" x14ac:dyDescent="0.25">
      <c r="A11" s="91">
        <v>6003</v>
      </c>
      <c r="B11" s="127" t="s">
        <v>24</v>
      </c>
      <c r="C11" s="106"/>
      <c r="D11" s="121"/>
      <c r="E11" s="121"/>
      <c r="F11" s="121"/>
      <c r="G11" s="121"/>
      <c r="H11" s="94"/>
      <c r="I11" s="114"/>
      <c r="J11" s="88"/>
      <c r="K11" s="93">
        <f t="shared" si="0"/>
        <v>0</v>
      </c>
    </row>
    <row r="12" spans="1:13" x14ac:dyDescent="0.25">
      <c r="A12" s="91">
        <v>6004</v>
      </c>
      <c r="B12" s="127" t="s">
        <v>13</v>
      </c>
      <c r="C12" s="106"/>
      <c r="D12" s="121"/>
      <c r="E12" s="121"/>
      <c r="F12" s="121"/>
      <c r="G12" s="121"/>
      <c r="H12" s="94"/>
      <c r="I12" s="114"/>
      <c r="J12" s="88"/>
      <c r="K12" s="93">
        <f t="shared" si="0"/>
        <v>0</v>
      </c>
    </row>
    <row r="13" spans="1:13" ht="12.75" customHeight="1" x14ac:dyDescent="0.25">
      <c r="A13" s="88"/>
      <c r="B13" s="91" t="s">
        <v>79</v>
      </c>
      <c r="C13" s="91"/>
      <c r="D13" s="121"/>
      <c r="E13" s="121"/>
      <c r="F13" s="121"/>
      <c r="G13" s="121"/>
      <c r="H13" s="124"/>
      <c r="I13" s="123"/>
      <c r="J13" s="88"/>
      <c r="K13" s="93">
        <f>SUM(K6:K12)</f>
        <v>0</v>
      </c>
    </row>
    <row r="14" spans="1:13" x14ac:dyDescent="0.25">
      <c r="A14" s="124"/>
      <c r="B14" s="121"/>
      <c r="C14" s="121"/>
      <c r="D14" s="121"/>
      <c r="E14" s="121"/>
      <c r="F14" s="121"/>
      <c r="G14" s="121"/>
      <c r="H14" s="121"/>
      <c r="I14" s="123"/>
      <c r="J14" s="90"/>
      <c r="K14" s="123"/>
    </row>
    <row r="15" spans="1:13" x14ac:dyDescent="0.25">
      <c r="A15" s="148" t="s">
        <v>75</v>
      </c>
      <c r="B15" s="148"/>
      <c r="C15" s="126"/>
      <c r="D15" s="121"/>
      <c r="E15" s="121"/>
      <c r="F15" s="121"/>
      <c r="G15" s="121"/>
      <c r="H15" s="121"/>
      <c r="I15" s="123"/>
      <c r="J15" s="90"/>
      <c r="K15" s="123"/>
    </row>
    <row r="16" spans="1:13" ht="12.75" customHeight="1" x14ac:dyDescent="0.25">
      <c r="A16" s="126"/>
      <c r="B16" s="126" t="s">
        <v>79</v>
      </c>
      <c r="C16" s="126"/>
      <c r="D16" s="121"/>
      <c r="E16" s="121"/>
      <c r="F16" s="121"/>
      <c r="G16" s="121"/>
      <c r="H16" s="92">
        <v>1</v>
      </c>
      <c r="I16" s="93">
        <f>K13</f>
        <v>0</v>
      </c>
      <c r="J16" s="88"/>
      <c r="K16" s="93">
        <f>+I16*H16</f>
        <v>0</v>
      </c>
    </row>
    <row r="17" spans="1:11" x14ac:dyDescent="0.25">
      <c r="A17" s="124"/>
      <c r="B17" s="121"/>
      <c r="C17" s="121"/>
      <c r="D17" s="121"/>
      <c r="E17" s="121"/>
      <c r="F17" s="121"/>
      <c r="G17" s="121"/>
      <c r="H17" s="121"/>
      <c r="I17" s="123"/>
      <c r="J17" s="90"/>
      <c r="K17" s="123"/>
    </row>
    <row r="18" spans="1:11" ht="12.75" customHeight="1" x14ac:dyDescent="0.25">
      <c r="A18" s="148" t="s">
        <v>7</v>
      </c>
      <c r="B18" s="148"/>
      <c r="C18" s="126"/>
      <c r="D18" s="121"/>
      <c r="E18" s="121"/>
      <c r="F18" s="121"/>
      <c r="G18" s="121"/>
      <c r="H18" s="121"/>
      <c r="I18" s="123"/>
      <c r="J18" s="88"/>
      <c r="K18" s="96">
        <f>K16</f>
        <v>0</v>
      </c>
    </row>
    <row r="19" spans="1:11" ht="12.75" customHeight="1" x14ac:dyDescent="0.25">
      <c r="A19" s="124"/>
      <c r="B19" s="121"/>
      <c r="C19" s="121"/>
      <c r="D19" s="121"/>
      <c r="E19" s="121"/>
      <c r="F19" s="121"/>
      <c r="G19" s="121"/>
      <c r="H19" s="121"/>
      <c r="I19" s="123"/>
      <c r="J19" s="90"/>
      <c r="K19" s="123"/>
    </row>
    <row r="20" spans="1:11" ht="12.75" customHeight="1" x14ac:dyDescent="0.3">
      <c r="A20" s="97">
        <v>7000</v>
      </c>
      <c r="B20" s="98" t="s">
        <v>14</v>
      </c>
      <c r="C20" s="98"/>
      <c r="D20" s="121"/>
      <c r="E20" s="121"/>
      <c r="F20" s="121"/>
      <c r="G20" s="121"/>
      <c r="H20" s="121"/>
      <c r="I20" s="123"/>
      <c r="J20" s="90"/>
      <c r="K20" s="123"/>
    </row>
    <row r="21" spans="1:11" ht="12.75" customHeight="1" x14ac:dyDescent="0.3">
      <c r="A21" s="97">
        <v>7001</v>
      </c>
      <c r="B21" s="99" t="s">
        <v>15</v>
      </c>
      <c r="C21" s="99"/>
      <c r="D21" s="121"/>
      <c r="E21" s="121"/>
      <c r="F21" s="121"/>
      <c r="G21" s="121"/>
      <c r="H21" s="121"/>
      <c r="I21" s="123"/>
      <c r="J21" s="90"/>
      <c r="K21" s="100" t="s">
        <v>16</v>
      </c>
    </row>
    <row r="22" spans="1:11" x14ac:dyDescent="0.3">
      <c r="A22" s="97">
        <v>7002</v>
      </c>
      <c r="B22" s="99" t="s">
        <v>17</v>
      </c>
      <c r="C22" s="99"/>
      <c r="D22" s="121"/>
      <c r="E22" s="121"/>
      <c r="F22" s="121"/>
      <c r="G22" s="121"/>
      <c r="H22" s="121"/>
      <c r="I22" s="123"/>
      <c r="J22" s="90"/>
      <c r="K22" s="101" t="s">
        <v>54</v>
      </c>
    </row>
    <row r="23" spans="1:11" x14ac:dyDescent="0.3">
      <c r="A23" s="97">
        <v>7003</v>
      </c>
      <c r="B23" s="99" t="s">
        <v>18</v>
      </c>
      <c r="C23" s="99"/>
      <c r="D23" s="121"/>
      <c r="E23" s="121"/>
      <c r="F23" s="121"/>
      <c r="G23" s="121"/>
      <c r="H23" s="121"/>
      <c r="I23" s="123"/>
      <c r="J23" s="90"/>
      <c r="K23" s="101" t="s">
        <v>54</v>
      </c>
    </row>
    <row r="24" spans="1:11" x14ac:dyDescent="0.3">
      <c r="A24" s="97">
        <v>7004</v>
      </c>
      <c r="B24" s="99" t="s">
        <v>19</v>
      </c>
      <c r="C24" s="99"/>
      <c r="D24" s="121"/>
      <c r="E24" s="121"/>
      <c r="F24" s="121"/>
      <c r="G24" s="121"/>
      <c r="H24" s="121"/>
      <c r="I24" s="123"/>
      <c r="J24" s="90"/>
      <c r="K24" s="101" t="s">
        <v>54</v>
      </c>
    </row>
    <row r="25" spans="1:11" x14ac:dyDescent="0.3">
      <c r="A25" s="97">
        <v>7005</v>
      </c>
      <c r="B25" s="99" t="s">
        <v>20</v>
      </c>
      <c r="C25" s="99"/>
      <c r="D25" s="121"/>
      <c r="E25" s="121"/>
      <c r="F25" s="121"/>
      <c r="G25" s="121"/>
      <c r="H25" s="121"/>
      <c r="I25" s="123"/>
      <c r="J25" s="90"/>
      <c r="K25" s="101" t="s">
        <v>54</v>
      </c>
    </row>
    <row r="26" spans="1:11" x14ac:dyDescent="0.3">
      <c r="A26" s="97"/>
      <c r="B26" s="102" t="s">
        <v>21</v>
      </c>
      <c r="C26" s="102"/>
      <c r="D26" s="121"/>
      <c r="E26" s="121"/>
      <c r="F26" s="121"/>
      <c r="G26" s="121"/>
      <c r="H26" s="121"/>
      <c r="I26" s="123"/>
      <c r="J26" s="90"/>
      <c r="K26" s="100" t="s">
        <v>54</v>
      </c>
    </row>
    <row r="27" spans="1:11" x14ac:dyDescent="0.25">
      <c r="A27" s="124"/>
      <c r="B27" s="121"/>
      <c r="C27" s="121"/>
      <c r="D27" s="121"/>
      <c r="E27" s="121"/>
      <c r="F27" s="121"/>
      <c r="G27" s="121"/>
      <c r="H27" s="121"/>
      <c r="I27" s="123"/>
      <c r="J27" s="123"/>
      <c r="K27" s="123"/>
    </row>
    <row r="28" spans="1:11" x14ac:dyDescent="0.25">
      <c r="A28" s="91">
        <v>8000</v>
      </c>
      <c r="B28" s="89" t="s">
        <v>9</v>
      </c>
      <c r="C28" s="89"/>
      <c r="D28" s="121"/>
      <c r="E28" s="121"/>
      <c r="F28" s="121"/>
      <c r="G28" s="121"/>
      <c r="H28" s="121"/>
      <c r="I28" s="123"/>
      <c r="J28" s="88"/>
      <c r="K28" s="96"/>
    </row>
    <row r="29" spans="1:11" x14ac:dyDescent="0.25">
      <c r="A29" s="124"/>
      <c r="B29" s="121"/>
      <c r="C29" s="121"/>
      <c r="D29" s="121"/>
      <c r="E29" s="121"/>
      <c r="F29" s="121"/>
      <c r="G29" s="121"/>
      <c r="H29" s="121"/>
      <c r="I29" s="123"/>
      <c r="J29" s="123"/>
      <c r="K29" s="123"/>
    </row>
    <row r="30" spans="1:11" x14ac:dyDescent="0.25">
      <c r="B30" s="150"/>
      <c r="C30" s="150"/>
      <c r="D30" s="150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</sheetData>
  <mergeCells count="14">
    <mergeCell ref="B38:D38"/>
    <mergeCell ref="B39:D39"/>
    <mergeCell ref="B32:D32"/>
    <mergeCell ref="B33:D33"/>
    <mergeCell ref="B34:D34"/>
    <mergeCell ref="B35:D35"/>
    <mergeCell ref="B36:D36"/>
    <mergeCell ref="B37:D37"/>
    <mergeCell ref="B31:D31"/>
    <mergeCell ref="A1:K1"/>
    <mergeCell ref="A4:B4"/>
    <mergeCell ref="A15:B15"/>
    <mergeCell ref="A18:B18"/>
    <mergeCell ref="B30:D30"/>
  </mergeCells>
  <printOptions horizontalCentered="1"/>
  <pageMargins left="0.7" right="0.7" top="1.85" bottom="0.75" header="0.6" footer="0.3"/>
  <pageSetup orientation="landscape" r:id="rId1"/>
  <headerFooter scaleWithDoc="0" alignWithMargins="0">
    <oddHeader>&amp;R&amp;"-,Bold"&amp;18Cost Opinion - Akron 400 (&amp;A)&amp;"Arial,Regular"&amp;10
&amp;"-,Regular"&amp;11United States District Court Northern District of Ohio
Audio Upgrades Final Design Report
August 2023</oddHeader>
    <oddFooter>&amp;R&amp;"-,Regular"&amp;11Page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autoPageBreaks="0"/>
  </sheetPr>
  <dimension ref="A1:K42"/>
  <sheetViews>
    <sheetView showGridLines="0" view="pageBreakPreview" topLeftCell="A2" zoomScaleNormal="100" zoomScaleSheetLayoutView="100" zoomScalePageLayoutView="115" workbookViewId="0">
      <selection activeCell="H8" sqref="H8:H12"/>
    </sheetView>
  </sheetViews>
  <sheetFormatPr defaultColWidth="9.109375" defaultRowHeight="13.8" x14ac:dyDescent="0.25"/>
  <cols>
    <col min="1" max="1" width="9.5546875" style="10" customWidth="1"/>
    <col min="2" max="2" width="50" style="11" customWidth="1"/>
    <col min="3" max="3" width="9.109375" style="11" customWidth="1"/>
    <col min="4" max="4" width="19" style="11" customWidth="1"/>
    <col min="5" max="5" width="20.6640625" style="11" customWidth="1"/>
    <col min="6" max="6" width="3.109375" style="11" hidden="1" customWidth="1"/>
    <col min="7" max="7" width="15.5546875" style="11" customWidth="1"/>
    <col min="8" max="8" width="5.109375" style="12" customWidth="1"/>
    <col min="9" max="9" width="13.109375" style="14" customWidth="1"/>
    <col min="10" max="10" width="1.88671875" style="14" hidden="1" customWidth="1"/>
    <col min="11" max="11" width="13.33203125" style="14" customWidth="1"/>
    <col min="12" max="12" width="9.109375" style="11"/>
    <col min="13" max="13" width="11.44140625" style="11" bestFit="1" customWidth="1"/>
    <col min="14" max="16384" width="9.109375" style="11"/>
  </cols>
  <sheetData>
    <row r="1" spans="1:11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7.6" x14ac:dyDescent="0.25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5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5">
      <c r="A4" s="148" t="s">
        <v>47</v>
      </c>
      <c r="B4" s="148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5">
      <c r="A5" s="10"/>
      <c r="B5" s="10"/>
      <c r="C5" s="10"/>
      <c r="D5" s="10"/>
      <c r="E5" s="10"/>
      <c r="F5" s="11"/>
      <c r="G5" s="11"/>
      <c r="H5" s="12"/>
      <c r="I5" s="35"/>
      <c r="J5" s="19"/>
      <c r="K5" s="19">
        <f t="shared" ref="K5" si="0">H5*I5</f>
        <v>0</v>
      </c>
    </row>
    <row r="6" spans="1:11" x14ac:dyDescent="0.25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7.6" x14ac:dyDescent="0.25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5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5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5">
      <c r="A10" s="10">
        <f>A9+1</f>
        <v>6002</v>
      </c>
      <c r="B10" s="11" t="s">
        <v>26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5">
      <c r="A11" s="10">
        <f>A10+1</f>
        <v>6003</v>
      </c>
      <c r="B11" s="11" t="s">
        <v>24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5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5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5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5">
      <c r="A15" s="148" t="str">
        <f>A4</f>
        <v>Courtroom Video System(s)</v>
      </c>
      <c r="B15" s="14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5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5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5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5">
      <c r="A19" s="148" t="s">
        <v>7</v>
      </c>
      <c r="B19" s="148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5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3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3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3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54</v>
      </c>
    </row>
    <row r="24" spans="1:11" x14ac:dyDescent="0.3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54</v>
      </c>
    </row>
    <row r="25" spans="1:11" x14ac:dyDescent="0.3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54</v>
      </c>
    </row>
    <row r="26" spans="1:11" x14ac:dyDescent="0.3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54</v>
      </c>
    </row>
    <row r="27" spans="1:11" x14ac:dyDescent="0.3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54</v>
      </c>
    </row>
    <row r="28" spans="1:11" x14ac:dyDescent="0.25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5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5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  <row r="42" spans="2:4" x14ac:dyDescent="0.25">
      <c r="B42" s="150"/>
      <c r="C42" s="150"/>
      <c r="D42" s="150"/>
    </row>
  </sheetData>
  <mergeCells count="16">
    <mergeCell ref="A1:K1"/>
    <mergeCell ref="A4:B4"/>
    <mergeCell ref="A15:B15"/>
    <mergeCell ref="A19:B19"/>
    <mergeCell ref="B31:D31"/>
    <mergeCell ref="B32:D3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09375" defaultRowHeight="13.8" x14ac:dyDescent="0.25"/>
  <cols>
    <col min="1" max="1" width="9.5546875" style="10" customWidth="1"/>
    <col min="2" max="2" width="50" style="11" customWidth="1"/>
    <col min="3" max="3" width="9.109375" style="11" customWidth="1"/>
    <col min="4" max="4" width="15.6640625" style="11" customWidth="1"/>
    <col min="5" max="5" width="16.33203125" style="11" customWidth="1"/>
    <col min="6" max="6" width="3.109375" style="11" hidden="1" customWidth="1"/>
    <col min="7" max="7" width="15.5546875" style="11" customWidth="1"/>
    <col min="8" max="8" width="5.109375" style="12" customWidth="1"/>
    <col min="9" max="9" width="13.109375" style="14" customWidth="1"/>
    <col min="10" max="10" width="1.88671875" style="14" hidden="1" customWidth="1"/>
    <col min="11" max="11" width="13.33203125" style="14" customWidth="1"/>
    <col min="12" max="12" width="9.109375" style="11"/>
    <col min="13" max="13" width="11.44140625" style="11" bestFit="1" customWidth="1"/>
    <col min="14" max="16384" width="9.109375" style="11"/>
  </cols>
  <sheetData>
    <row r="1" spans="1:11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7.6" x14ac:dyDescent="0.25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5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5">
      <c r="A4" s="148" t="s">
        <v>47</v>
      </c>
      <c r="B4" s="148"/>
      <c r="C4" s="7"/>
      <c r="D4" s="7"/>
      <c r="E4" s="7"/>
      <c r="F4" s="7"/>
      <c r="G4" s="7"/>
      <c r="H4" s="7"/>
      <c r="I4" s="9"/>
      <c r="J4" s="9"/>
      <c r="K4" s="9"/>
    </row>
    <row r="5" spans="1:11" ht="18.75" customHeight="1" x14ac:dyDescent="0.25">
      <c r="A5" s="17"/>
      <c r="B5" s="16"/>
      <c r="C5" s="16"/>
      <c r="D5" s="16"/>
      <c r="E5" s="16"/>
      <c r="F5" s="16"/>
      <c r="G5" s="16"/>
      <c r="I5" s="13"/>
      <c r="J5" s="19"/>
      <c r="K5" s="14">
        <f t="shared" ref="K5" si="0">+I5*H5</f>
        <v>0</v>
      </c>
    </row>
    <row r="6" spans="1:11" x14ac:dyDescent="0.25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7.6" x14ac:dyDescent="0.25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5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5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5">
      <c r="A10" s="10">
        <f>A9+1</f>
        <v>6002</v>
      </c>
      <c r="B10" s="11" t="s">
        <v>26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5">
      <c r="A11" s="10">
        <f>A10+1</f>
        <v>6003</v>
      </c>
      <c r="B11" s="11" t="s">
        <v>24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5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5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5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5">
      <c r="A15" s="148" t="str">
        <f>A4</f>
        <v>Courtroom Video System(s)</v>
      </c>
      <c r="B15" s="14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5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5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5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5">
      <c r="A19" s="148" t="s">
        <v>7</v>
      </c>
      <c r="B19" s="148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5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3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3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3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54</v>
      </c>
    </row>
    <row r="24" spans="1:11" x14ac:dyDescent="0.3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54</v>
      </c>
    </row>
    <row r="25" spans="1:11" x14ac:dyDescent="0.3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54</v>
      </c>
    </row>
    <row r="26" spans="1:11" x14ac:dyDescent="0.3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54</v>
      </c>
    </row>
    <row r="27" spans="1:11" x14ac:dyDescent="0.3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54</v>
      </c>
    </row>
    <row r="28" spans="1:11" x14ac:dyDescent="0.25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5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5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  <row r="42" spans="2:4" x14ac:dyDescent="0.25">
      <c r="B42" s="150"/>
      <c r="C42" s="150"/>
      <c r="D42" s="150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autoPageBreaks="0"/>
  </sheetPr>
  <dimension ref="A1:IY34"/>
  <sheetViews>
    <sheetView showGridLines="0" view="pageBreakPreview" topLeftCell="A2" zoomScale="85" zoomScaleNormal="100" zoomScaleSheetLayoutView="85" workbookViewId="0">
      <selection activeCell="H8" sqref="H8:H12"/>
    </sheetView>
  </sheetViews>
  <sheetFormatPr defaultColWidth="9.109375" defaultRowHeight="13.8" x14ac:dyDescent="0.25"/>
  <cols>
    <col min="1" max="1" width="9.5546875" style="32" customWidth="1"/>
    <col min="2" max="2" width="55.109375" style="1" customWidth="1"/>
    <col min="3" max="3" width="17.44140625" style="1" customWidth="1"/>
    <col min="4" max="4" width="16.109375" style="1" customWidth="1"/>
    <col min="5" max="5" width="18" style="1" customWidth="1"/>
    <col min="6" max="6" width="12.88671875" style="1" hidden="1" customWidth="1"/>
    <col min="7" max="7" width="15.5546875" style="1" customWidth="1"/>
    <col min="8" max="8" width="7.88671875" style="22" customWidth="1"/>
    <col min="9" max="9" width="14.88671875" style="34" bestFit="1" customWidth="1"/>
    <col min="10" max="10" width="1.88671875" style="34" hidden="1" customWidth="1"/>
    <col min="11" max="11" width="16.88671875" style="34" bestFit="1" customWidth="1"/>
    <col min="12" max="12" width="10.33203125" style="1" customWidth="1"/>
    <col min="13" max="13" width="11.44140625" style="1" bestFit="1" customWidth="1"/>
    <col min="14" max="16384" width="9.109375" style="1"/>
  </cols>
  <sheetData>
    <row r="1" spans="1:259" ht="20.25" hidden="1" customHeight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 t="s">
        <v>22</v>
      </c>
      <c r="ES1" s="146"/>
      <c r="ET1" s="146"/>
      <c r="EU1" s="146"/>
      <c r="EV1" s="146"/>
      <c r="EW1" s="146"/>
      <c r="EX1" s="146"/>
      <c r="EY1" s="146"/>
      <c r="EZ1" s="146" t="s">
        <v>22</v>
      </c>
      <c r="FA1" s="146"/>
      <c r="FB1" s="146"/>
      <c r="FC1" s="146"/>
      <c r="FD1" s="146"/>
      <c r="FE1" s="146"/>
      <c r="FF1" s="146"/>
      <c r="FG1" s="146"/>
      <c r="FH1" s="146" t="s">
        <v>22</v>
      </c>
      <c r="FI1" s="146"/>
      <c r="FJ1" s="146"/>
      <c r="FK1" s="146"/>
      <c r="FL1" s="146"/>
      <c r="FM1" s="146"/>
      <c r="FN1" s="146"/>
      <c r="FO1" s="146"/>
      <c r="FP1" s="146" t="s">
        <v>22</v>
      </c>
      <c r="FQ1" s="146"/>
      <c r="FR1" s="146"/>
      <c r="FS1" s="146"/>
      <c r="FT1" s="146"/>
      <c r="FU1" s="146"/>
      <c r="FV1" s="146"/>
      <c r="FW1" s="146"/>
      <c r="FX1" s="146" t="s">
        <v>22</v>
      </c>
      <c r="FY1" s="146"/>
      <c r="FZ1" s="146"/>
      <c r="GA1" s="146"/>
      <c r="GB1" s="146"/>
      <c r="GC1" s="146"/>
      <c r="GD1" s="146"/>
      <c r="GE1" s="146"/>
      <c r="GF1" s="146" t="s">
        <v>22</v>
      </c>
      <c r="GG1" s="146"/>
      <c r="GH1" s="146"/>
      <c r="GI1" s="146"/>
      <c r="GJ1" s="146"/>
      <c r="GK1" s="146"/>
      <c r="GL1" s="146"/>
      <c r="GM1" s="146"/>
      <c r="GN1" s="146" t="s">
        <v>22</v>
      </c>
      <c r="GO1" s="146"/>
      <c r="GP1" s="146"/>
      <c r="GQ1" s="146"/>
      <c r="GR1" s="146"/>
      <c r="GS1" s="146"/>
      <c r="GT1" s="146"/>
      <c r="GU1" s="146"/>
      <c r="GV1" s="146" t="s">
        <v>22</v>
      </c>
      <c r="GW1" s="146"/>
      <c r="GX1" s="146"/>
      <c r="GY1" s="146"/>
      <c r="GZ1" s="146"/>
      <c r="HA1" s="146"/>
      <c r="HB1" s="146"/>
      <c r="HC1" s="146"/>
      <c r="HD1" s="146" t="s">
        <v>22</v>
      </c>
      <c r="HE1" s="146"/>
      <c r="HF1" s="146"/>
      <c r="HG1" s="146"/>
      <c r="HH1" s="146"/>
      <c r="HI1" s="146"/>
      <c r="HJ1" s="146"/>
      <c r="HK1" s="146"/>
      <c r="HL1" s="146" t="s">
        <v>22</v>
      </c>
      <c r="HM1" s="146"/>
      <c r="HN1" s="146"/>
      <c r="HO1" s="146"/>
      <c r="HP1" s="146"/>
      <c r="HQ1" s="146"/>
      <c r="HR1" s="146"/>
      <c r="HS1" s="146"/>
      <c r="HT1" s="146" t="s">
        <v>22</v>
      </c>
      <c r="HU1" s="146"/>
      <c r="HV1" s="146"/>
      <c r="HW1" s="146"/>
      <c r="HX1" s="146"/>
      <c r="HY1" s="146"/>
      <c r="HZ1" s="146"/>
      <c r="IA1" s="146"/>
      <c r="IB1" s="146" t="s">
        <v>22</v>
      </c>
      <c r="IC1" s="146"/>
      <c r="ID1" s="146"/>
      <c r="IE1" s="146"/>
      <c r="IF1" s="146"/>
      <c r="IG1" s="146"/>
      <c r="IH1" s="146"/>
      <c r="II1" s="146"/>
      <c r="IJ1" s="146" t="s">
        <v>22</v>
      </c>
      <c r="IK1" s="146"/>
      <c r="IL1" s="146"/>
      <c r="IM1" s="146"/>
      <c r="IN1" s="146"/>
      <c r="IO1" s="146"/>
      <c r="IP1" s="146"/>
      <c r="IQ1" s="146"/>
      <c r="IR1" s="146" t="s">
        <v>22</v>
      </c>
      <c r="IS1" s="146"/>
      <c r="IT1" s="146"/>
      <c r="IU1" s="146"/>
      <c r="IV1" s="146"/>
      <c r="IW1" s="146"/>
      <c r="IX1" s="146"/>
      <c r="IY1" s="146"/>
    </row>
    <row r="2" spans="1:259" ht="27.6" x14ac:dyDescent="0.25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259" x14ac:dyDescent="0.25">
      <c r="A3" s="5">
        <v>1000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259" ht="12.75" customHeight="1" x14ac:dyDescent="0.25">
      <c r="A4" s="148" t="s">
        <v>46</v>
      </c>
      <c r="B4" s="148"/>
      <c r="C4" s="7"/>
      <c r="D4" s="7"/>
      <c r="E4" s="7"/>
      <c r="F4" s="7"/>
      <c r="G4" s="7"/>
      <c r="H4" s="7"/>
      <c r="I4" s="9"/>
      <c r="J4" s="9"/>
      <c r="K4" s="9"/>
    </row>
    <row r="5" spans="1:259" ht="17.25" customHeight="1" x14ac:dyDescent="0.25">
      <c r="A5" s="10">
        <v>1012</v>
      </c>
      <c r="B5" s="11"/>
      <c r="C5" s="11"/>
      <c r="D5" s="11"/>
      <c r="E5" s="11"/>
      <c r="F5" s="18"/>
      <c r="G5" s="16"/>
      <c r="H5" s="18"/>
      <c r="I5" s="13"/>
      <c r="J5" s="14"/>
      <c r="K5" s="14">
        <f t="shared" ref="K5" si="0">+I5*H5</f>
        <v>0</v>
      </c>
    </row>
    <row r="6" spans="1:259" x14ac:dyDescent="0.25">
      <c r="A6" s="10"/>
      <c r="B6" s="11" t="s">
        <v>5</v>
      </c>
      <c r="C6" s="11"/>
      <c r="D6" s="7"/>
      <c r="E6" s="7"/>
      <c r="F6" s="7"/>
      <c r="G6" s="7"/>
      <c r="H6" s="7"/>
      <c r="I6" s="9"/>
      <c r="J6" s="14"/>
      <c r="K6" s="14">
        <f>SUM(K5:K5)</f>
        <v>0</v>
      </c>
    </row>
    <row r="7" spans="1:259" ht="33" customHeight="1" x14ac:dyDescent="0.25">
      <c r="A7" s="10">
        <v>1600</v>
      </c>
      <c r="B7" s="11" t="s">
        <v>25</v>
      </c>
      <c r="C7" s="11"/>
      <c r="D7" s="7"/>
      <c r="E7" s="7"/>
      <c r="F7" s="7"/>
      <c r="G7" s="7"/>
      <c r="H7" s="7"/>
      <c r="I7" s="9"/>
      <c r="J7" s="14"/>
      <c r="K7" s="14">
        <f>K6*0.1</f>
        <v>0</v>
      </c>
    </row>
    <row r="8" spans="1:259" x14ac:dyDescent="0.25">
      <c r="A8" s="10">
        <v>6000</v>
      </c>
      <c r="B8" s="11" t="s">
        <v>11</v>
      </c>
      <c r="C8" s="11"/>
      <c r="D8" s="7"/>
      <c r="E8" s="7"/>
      <c r="F8" s="7"/>
      <c r="G8" s="7"/>
      <c r="H8" s="18"/>
      <c r="I8" s="19">
        <v>120</v>
      </c>
      <c r="J8" s="14"/>
      <c r="K8" s="14">
        <f>+I8*H8</f>
        <v>0</v>
      </c>
    </row>
    <row r="9" spans="1:259" x14ac:dyDescent="0.25">
      <c r="A9" s="10">
        <v>6001</v>
      </c>
      <c r="B9" s="11" t="s">
        <v>12</v>
      </c>
      <c r="C9" s="11"/>
      <c r="D9" s="7"/>
      <c r="E9" s="7"/>
      <c r="F9" s="7"/>
      <c r="G9" s="7"/>
      <c r="H9" s="18"/>
      <c r="I9" s="19">
        <v>120</v>
      </c>
      <c r="J9" s="14"/>
      <c r="K9" s="14">
        <f>+I9*H9</f>
        <v>0</v>
      </c>
    </row>
    <row r="10" spans="1:259" ht="15.75" customHeight="1" x14ac:dyDescent="0.25">
      <c r="A10" s="10">
        <v>6002</v>
      </c>
      <c r="B10" s="11" t="s">
        <v>26</v>
      </c>
      <c r="C10" s="11"/>
      <c r="D10" s="7"/>
      <c r="E10" s="7"/>
      <c r="F10" s="7"/>
      <c r="G10" s="7"/>
      <c r="H10" s="18"/>
      <c r="I10" s="19"/>
      <c r="J10" s="14"/>
      <c r="K10" s="14">
        <f>+I10*H10</f>
        <v>0</v>
      </c>
    </row>
    <row r="11" spans="1:259" x14ac:dyDescent="0.25">
      <c r="A11" s="10">
        <v>6003</v>
      </c>
      <c r="B11" s="11" t="s">
        <v>24</v>
      </c>
      <c r="C11" s="11"/>
      <c r="D11" s="7"/>
      <c r="E11" s="7"/>
      <c r="F11" s="7"/>
      <c r="G11" s="7"/>
      <c r="H11" s="18"/>
      <c r="I11" s="19">
        <v>120</v>
      </c>
      <c r="J11" s="14"/>
      <c r="K11" s="14">
        <f>+I11*H11</f>
        <v>0</v>
      </c>
    </row>
    <row r="12" spans="1:259" x14ac:dyDescent="0.25">
      <c r="A12" s="10">
        <f>A11+1</f>
        <v>6004</v>
      </c>
      <c r="B12" s="11" t="s">
        <v>13</v>
      </c>
      <c r="C12" s="11"/>
      <c r="D12" s="7"/>
      <c r="E12" s="7"/>
      <c r="F12" s="7"/>
      <c r="G12" s="7"/>
      <c r="H12" s="18"/>
      <c r="I12" s="19">
        <v>120</v>
      </c>
      <c r="J12" s="14"/>
      <c r="K12" s="14">
        <f>+I12*H12</f>
        <v>0</v>
      </c>
      <c r="M12" s="23"/>
    </row>
    <row r="13" spans="1:259" x14ac:dyDescent="0.25">
      <c r="A13" s="10"/>
      <c r="B13" s="10" t="str">
        <f>CONCATENATE("TOTAL (",A4," only)")</f>
        <v>TOTAL (Courtroom Audio System(s) only)</v>
      </c>
      <c r="C13" s="10"/>
      <c r="D13" s="7"/>
      <c r="E13" s="7"/>
      <c r="F13" s="7"/>
      <c r="G13" s="7"/>
      <c r="H13" s="24"/>
      <c r="I13" s="9"/>
      <c r="J13" s="14"/>
      <c r="K13" s="14">
        <f>SUM(K6:K12)</f>
        <v>0</v>
      </c>
    </row>
    <row r="14" spans="1:259" ht="7.5" customHeight="1" x14ac:dyDescent="0.25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259" ht="12.75" customHeight="1" x14ac:dyDescent="0.25">
      <c r="A15" s="148" t="str">
        <f>A4</f>
        <v>Courtroom Audio System(s)</v>
      </c>
      <c r="B15" s="148"/>
      <c r="C15" s="5"/>
      <c r="D15" s="7"/>
      <c r="E15" s="7"/>
      <c r="F15" s="7"/>
      <c r="G15" s="7"/>
      <c r="H15" s="7"/>
      <c r="I15" s="9"/>
      <c r="J15" s="9"/>
      <c r="K15" s="9"/>
    </row>
    <row r="16" spans="1:259" x14ac:dyDescent="0.25">
      <c r="A16" s="5"/>
      <c r="B16" s="5" t="s">
        <v>10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5">
      <c r="A17" s="5"/>
      <c r="B17" s="5" t="str">
        <f>CONCATENATE("TOTAL (",A15," only)")</f>
        <v>TOTAL (Courtroom Audio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J17" s="14"/>
      <c r="K17" s="14">
        <f>+I17*H17</f>
        <v>0</v>
      </c>
    </row>
    <row r="18" spans="1:11" x14ac:dyDescent="0.25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ht="12.75" customHeight="1" x14ac:dyDescent="0.25">
      <c r="A19" s="148" t="s">
        <v>7</v>
      </c>
      <c r="B19" s="148"/>
      <c r="C19" s="5"/>
      <c r="D19" s="7"/>
      <c r="E19" s="7"/>
      <c r="F19" s="7"/>
      <c r="G19" s="7"/>
      <c r="H19" s="7"/>
      <c r="I19" s="9"/>
      <c r="J19" s="14"/>
      <c r="K19" s="25">
        <f>SUM(K17:K17)</f>
        <v>0</v>
      </c>
    </row>
    <row r="20" spans="1:11" x14ac:dyDescent="0.25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ht="12.75" customHeight="1" x14ac:dyDescent="0.3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ht="12.75" customHeight="1" x14ac:dyDescent="0.3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ht="12.75" customHeight="1" x14ac:dyDescent="0.3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23</v>
      </c>
    </row>
    <row r="24" spans="1:11" ht="12.75" customHeight="1" x14ac:dyDescent="0.3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23</v>
      </c>
    </row>
    <row r="25" spans="1:11" x14ac:dyDescent="0.3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23</v>
      </c>
    </row>
    <row r="26" spans="1:11" x14ac:dyDescent="0.3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23</v>
      </c>
    </row>
    <row r="27" spans="1:11" x14ac:dyDescent="0.3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30" t="s">
        <v>23</v>
      </c>
    </row>
    <row r="28" spans="1:11" x14ac:dyDescent="0.25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5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J29" s="14"/>
      <c r="K29" s="25">
        <v>0</v>
      </c>
    </row>
    <row r="30" spans="1:11" x14ac:dyDescent="0.25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5">
      <c r="B31" s="149"/>
      <c r="C31" s="149"/>
      <c r="D31" s="149"/>
      <c r="E31" s="33"/>
    </row>
    <row r="32" spans="1:11" x14ac:dyDescent="0.25">
      <c r="B32" s="149"/>
      <c r="C32" s="149"/>
      <c r="D32" s="149"/>
      <c r="E32" s="33"/>
    </row>
    <row r="33" spans="2:5" x14ac:dyDescent="0.25">
      <c r="B33" s="149"/>
      <c r="C33" s="149"/>
      <c r="D33" s="149"/>
      <c r="E33" s="33"/>
    </row>
    <row r="34" spans="2:5" x14ac:dyDescent="0.25">
      <c r="B34" s="149"/>
      <c r="C34" s="149"/>
      <c r="D34" s="149"/>
      <c r="E34" s="33"/>
    </row>
  </sheetData>
  <mergeCells count="39">
    <mergeCell ref="AR1:AY1"/>
    <mergeCell ref="A1:K1"/>
    <mergeCell ref="L1:S1"/>
    <mergeCell ref="T1:AA1"/>
    <mergeCell ref="AB1:AI1"/>
    <mergeCell ref="AJ1:AQ1"/>
    <mergeCell ref="EJ1:EQ1"/>
    <mergeCell ref="AZ1:BG1"/>
    <mergeCell ref="BH1:BO1"/>
    <mergeCell ref="BP1:BW1"/>
    <mergeCell ref="BX1:CE1"/>
    <mergeCell ref="CF1:CM1"/>
    <mergeCell ref="CN1:CU1"/>
    <mergeCell ref="CV1:DC1"/>
    <mergeCell ref="DD1:DK1"/>
    <mergeCell ref="DL1:DS1"/>
    <mergeCell ref="DT1:EA1"/>
    <mergeCell ref="EB1:EI1"/>
    <mergeCell ref="EZ1:FG1"/>
    <mergeCell ref="FH1:FO1"/>
    <mergeCell ref="FP1:FW1"/>
    <mergeCell ref="FX1:GE1"/>
    <mergeCell ref="GF1:GM1"/>
    <mergeCell ref="B32:D32"/>
    <mergeCell ref="B33:D33"/>
    <mergeCell ref="B34:D34"/>
    <mergeCell ref="IJ1:IQ1"/>
    <mergeCell ref="IR1:IY1"/>
    <mergeCell ref="A4:B4"/>
    <mergeCell ref="A15:B15"/>
    <mergeCell ref="A19:B19"/>
    <mergeCell ref="B31:D31"/>
    <mergeCell ref="GN1:GU1"/>
    <mergeCell ref="GV1:HC1"/>
    <mergeCell ref="HD1:HK1"/>
    <mergeCell ref="HL1:HS1"/>
    <mergeCell ref="HT1:IA1"/>
    <mergeCell ref="IB1:II1"/>
    <mergeCell ref="ER1:EY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09375" defaultRowHeight="13.8" x14ac:dyDescent="0.25"/>
  <cols>
    <col min="1" max="1" width="9.5546875" style="10" customWidth="1"/>
    <col min="2" max="2" width="50" style="11" customWidth="1"/>
    <col min="3" max="3" width="14.33203125" style="11" bestFit="1" customWidth="1"/>
    <col min="4" max="4" width="17.44140625" style="11" customWidth="1"/>
    <col min="5" max="5" width="20.6640625" style="11" customWidth="1"/>
    <col min="6" max="6" width="3.109375" style="11" hidden="1" customWidth="1"/>
    <col min="7" max="7" width="15.5546875" style="11" customWidth="1"/>
    <col min="8" max="8" width="5.109375" style="12" customWidth="1"/>
    <col min="9" max="9" width="13.109375" style="14" customWidth="1"/>
    <col min="10" max="10" width="1.88671875" style="14" hidden="1" customWidth="1"/>
    <col min="11" max="11" width="13.33203125" style="14" customWidth="1"/>
    <col min="12" max="12" width="9.109375" style="11"/>
    <col min="13" max="13" width="11.44140625" style="11" bestFit="1" customWidth="1"/>
    <col min="14" max="16384" width="9.109375" style="11"/>
  </cols>
  <sheetData>
    <row r="1" spans="1:11" hidden="1" x14ac:dyDescent="0.25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7.6" x14ac:dyDescent="0.25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5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5">
      <c r="A4" s="148" t="s">
        <v>47</v>
      </c>
      <c r="B4" s="148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ht="15" customHeight="1" x14ac:dyDescent="0.25">
      <c r="A5" s="10"/>
      <c r="B5" s="17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5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7.6" x14ac:dyDescent="0.25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5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5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5">
      <c r="A10" s="10">
        <f>A9+1</f>
        <v>6002</v>
      </c>
      <c r="B10" s="11" t="s">
        <v>26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5">
      <c r="A11" s="10">
        <f>A10+1</f>
        <v>6003</v>
      </c>
      <c r="B11" s="11" t="s">
        <v>24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5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5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5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5">
      <c r="A15" s="148" t="str">
        <f>A4</f>
        <v>Courtroom Video System(s)</v>
      </c>
      <c r="B15" s="14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5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5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5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5">
      <c r="A19" s="148" t="s">
        <v>7</v>
      </c>
      <c r="B19" s="148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5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3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3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3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54</v>
      </c>
    </row>
    <row r="24" spans="1:11" x14ac:dyDescent="0.3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54</v>
      </c>
    </row>
    <row r="25" spans="1:11" x14ac:dyDescent="0.3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54</v>
      </c>
    </row>
    <row r="26" spans="1:11" x14ac:dyDescent="0.3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54</v>
      </c>
    </row>
    <row r="27" spans="1:11" x14ac:dyDescent="0.3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54</v>
      </c>
    </row>
    <row r="28" spans="1:11" x14ac:dyDescent="0.25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5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5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5">
      <c r="B31" s="150"/>
      <c r="C31" s="150"/>
      <c r="D31" s="150"/>
    </row>
    <row r="32" spans="1:11" x14ac:dyDescent="0.25">
      <c r="B32" s="150"/>
      <c r="C32" s="150"/>
      <c r="D32" s="150"/>
    </row>
    <row r="33" spans="2:4" x14ac:dyDescent="0.25">
      <c r="B33" s="150"/>
      <c r="C33" s="150"/>
      <c r="D33" s="150"/>
    </row>
    <row r="34" spans="2:4" x14ac:dyDescent="0.25">
      <c r="B34" s="150"/>
      <c r="C34" s="150"/>
      <c r="D34" s="150"/>
    </row>
    <row r="35" spans="2:4" x14ac:dyDescent="0.25">
      <c r="B35" s="150"/>
      <c r="C35" s="150"/>
      <c r="D35" s="150"/>
    </row>
    <row r="36" spans="2:4" x14ac:dyDescent="0.25">
      <c r="B36" s="150"/>
      <c r="C36" s="150"/>
      <c r="D36" s="150"/>
    </row>
    <row r="37" spans="2:4" x14ac:dyDescent="0.25">
      <c r="B37" s="150"/>
      <c r="C37" s="150"/>
      <c r="D37" s="150"/>
    </row>
    <row r="38" spans="2:4" x14ac:dyDescent="0.25">
      <c r="B38" s="150"/>
      <c r="C38" s="150"/>
      <c r="D38" s="150"/>
    </row>
    <row r="39" spans="2:4" x14ac:dyDescent="0.25">
      <c r="B39" s="150"/>
      <c r="C39" s="150"/>
      <c r="D39" s="150"/>
    </row>
    <row r="40" spans="2:4" x14ac:dyDescent="0.25">
      <c r="B40" s="150"/>
      <c r="C40" s="150"/>
      <c r="D40" s="150"/>
    </row>
    <row r="41" spans="2:4" x14ac:dyDescent="0.25">
      <c r="B41" s="150"/>
      <c r="C41" s="150"/>
      <c r="D41" s="150"/>
    </row>
    <row r="42" spans="2:4" x14ac:dyDescent="0.25">
      <c r="B42" s="150"/>
      <c r="C42" s="150"/>
      <c r="D42" s="150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68192C21519409A2BB64222F48E86" ma:contentTypeVersion="5" ma:contentTypeDescription="Create a new document." ma:contentTypeScope="" ma:versionID="cdfa0de19e3d58fedc70b9930c1dae52">
  <xsd:schema xmlns:xsd="http://www.w3.org/2001/XMLSchema" xmlns:xs="http://www.w3.org/2001/XMLSchema" xmlns:p="http://schemas.microsoft.com/office/2006/metadata/properties" xmlns:ns2="3bd4439d-4db2-4281-90f1-7dc84d4fc75c" targetNamespace="http://schemas.microsoft.com/office/2006/metadata/properties" ma:root="true" ma:fieldsID="b83e0eb4cf4c4177bf934169999a1db0" ns2:_="">
    <xsd:import namespace="3bd4439d-4db2-4281-90f1-7dc84d4fc75c"/>
    <xsd:element name="properties">
      <xsd:complexType>
        <xsd:sequence>
          <xsd:element name="documentManagement">
            <xsd:complexType>
              <xsd:all>
                <xsd:element ref="ns2:male_advlkp15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4439d-4db2-4281-90f1-7dc84d4fc75c" elementFormDefault="qualified">
    <xsd:import namespace="http://schemas.microsoft.com/office/2006/documentManagement/types"/>
    <xsd:import namespace="http://schemas.microsoft.com/office/infopath/2007/PartnerControls"/>
    <xsd:element name="male_advlkp15" ma:index="8" nillable="true" ma:displayName="AdvancedLookup" ma:internalName="male_advlkp15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le_advlkp15 xmlns="3bd4439d-4db2-4281-90f1-7dc84d4fc75c" xsi:nil="true"/>
    <Description0 xmlns="3bd4439d-4db2-4281-90f1-7dc84d4fc7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2545B6-A5D8-4B1B-B282-4BD5194C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4439d-4db2-4281-90f1-7dc84d4fc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A9FF3-D931-4787-9E76-ED5C8600F37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3bd4439d-4db2-4281-90f1-7dc84d4fc75c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6FBC3D-CE6D-470D-967A-B4A47F700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Summary</vt:lpstr>
      <vt:lpstr>Audio</vt:lpstr>
      <vt:lpstr>Control</vt:lpstr>
      <vt:lpstr>Rack and Mounting</vt:lpstr>
      <vt:lpstr>Power</vt:lpstr>
      <vt:lpstr>Option 1</vt:lpstr>
      <vt:lpstr>Option 2</vt:lpstr>
      <vt:lpstr>Option 3</vt:lpstr>
      <vt:lpstr>Option 4</vt:lpstr>
      <vt:lpstr>Option 5</vt:lpstr>
      <vt:lpstr>Audio!Print_Area</vt:lpstr>
      <vt:lpstr>Control!Print_Area</vt:lpstr>
      <vt:lpstr>'Option 1'!Print_Area</vt:lpstr>
      <vt:lpstr>'Option 2'!Print_Area</vt:lpstr>
      <vt:lpstr>'Option 3'!Print_Area</vt:lpstr>
      <vt:lpstr>'Option 4'!Print_Area</vt:lpstr>
      <vt:lpstr>'Option 5'!Print_Area</vt:lpstr>
      <vt:lpstr>Power!Print_Area</vt:lpstr>
      <vt:lpstr>'Rack and Mounting'!Print_Area</vt:lpstr>
      <vt:lpstr>Summary!Print_Area</vt:lpstr>
      <vt:lpstr>'Option 1'!Print_Titles</vt:lpstr>
      <vt:lpstr>'Option 2'!Print_Titles</vt:lpstr>
      <vt:lpstr>'Option 4'!Print_Titles</vt:lpstr>
      <vt:lpstr>'Option 5'!Print_Titles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Bid Spreadsheet</dc:subject>
  <dc:creator>hss</dc:creator>
  <cp:lastModifiedBy>Jessica Hiatt</cp:lastModifiedBy>
  <cp:lastPrinted>2023-08-21T20:12:46Z</cp:lastPrinted>
  <dcterms:created xsi:type="dcterms:W3CDTF">1999-10-13T12:32:03Z</dcterms:created>
  <dcterms:modified xsi:type="dcterms:W3CDTF">2023-09-01T13:54:15Z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0x0101008D768192C21519409A2BB64222F48E86</vt:lpwstr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TemplateUrl">
    <vt:lpwstr/>
  </property>
</Properties>
</file>